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f2dfb062e4d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 Setup" sheetId="1" r:id="R057255771d7d46e4"/>
    <x:sheet xmlns:r="http://schemas.openxmlformats.org/officeDocument/2006/relationships" name="Estimate vs Review" sheetId="2" r:id="R96607131fc024d28"/>
    <x:sheet xmlns:r="http://schemas.openxmlformats.org/officeDocument/2006/relationships" name="Exception &amp; Action Log" sheetId="3" r:id="R9a947b018fc44632"/>
    <x:sheet xmlns:r="http://schemas.openxmlformats.org/officeDocument/2006/relationships" name="Instructions &amp; Checklist" sheetId="4" r:id="R7d0727156ca14bd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$#,##0.00"/>
    <x:numFmt numFmtId="201" formatCode="0.0%"/>
    <x:numFmt numFmtId="202" formatCode="$#,##0.00;[Red]-$#,##0.00"/>
    <x:numFmt numFmtId="203" formatCode="#,##0.00"/>
    <x:numFmt numFmtId="204" formatCode="m/d/yyyy"/>
  </x:numFmts>
  <x:fonts count="5">
    <x:font>
      <x:sz val="11"/>
      <x:name val="Carlito"/>
    </x:font>
    <x:font>
      <x:b/>
      <x:sz val="16"/>
      <x:color rgb="FFFFFFFF"/>
      <x:name val="Carlito"/>
    </x:font>
    <x:font>
      <x:sz val="11"/>
      <x:color rgb="FF031A42"/>
      <x:name val="Carlito"/>
    </x:font>
    <x:font>
      <x:b/>
      <x:sz val="11"/>
      <x:color rgb="FF031A42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31A42"/>
      </x:patternFill>
    </x:fill>
    <x:fill>
      <x:patternFill patternType="solid">
        <x:fgColor rgb="FFF7F8F5"/>
      </x:patternFill>
    </x:fill>
    <x:fill>
      <x:patternFill patternType="solid">
        <x:fgColor rgb="FFEAF2E7"/>
      </x:patternFill>
    </x:fill>
    <x:fill>
      <x:patternFill patternType="solid">
        <x:fgColor rgb="FFFFF3BF"/>
      </x:patternFill>
    </x:fill>
    <x:fill>
      <x:patternFill patternType="solid">
        <x:fgColor rgb="FF04245B"/>
      </x:patternFill>
    </x:fill>
  </x:fills>
  <x:borders count="2">
    <x:border/>
    <x:border/>
  </x:borders>
  <x:cellStyleXfs count="1">
    <x:xf numFmtId="0" fontId="0" fillId="0" borderId="0"/>
  </x:cellStyleXfs>
  <x:cellXfs count="10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200" fontId="0" fillId="5" borderId="0" xfId="0" applyNumberFormat="1" applyFont="1" applyFill="1" applyBorder="1"/>
    <x:xf numFmtId="200" fontId="0" fillId="5" borderId="1" xfId="0" applyNumberFormat="1" applyFont="1" applyFill="1" applyBorder="1"/>
    <x:xf numFmtId="201" fontId="0" fillId="5" borderId="0" xfId="0" applyNumberFormat="1" applyFont="1" applyFill="1" applyBorder="1"/>
    <x:xf numFmtId="201" fontId="0" fillId="5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0" fillId="6" borderId="1" xfId="0" applyNumberFormat="1" applyFont="1" applyFill="1" applyBorder="1"/>
    <x:xf numFmtId="0" fontId="4" fillId="6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vertical="center" wrapText="1"/>
    </x:xf>
    <x:xf numFmtId="203" fontId="0" fillId="5" borderId="0" xfId="0" applyNumberFormat="1" applyFont="1" applyFill="1" applyBorder="1"/>
    <x:xf numFmtId="203" fontId="0" fillId="0" borderId="0" xfId="0" applyNumberFormat="1" applyFont="1" applyFill="1" applyBorder="1"/>
    <x:xf numFmtId="203" fontId="0" fillId="5" borderId="1" xfId="0" applyNumberFormat="1" applyFont="1" applyFill="1" applyBorder="1"/>
    <x:xf numFmtId="203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5" borderId="0" xfId="0" applyNumberFormat="1" applyFont="1" applyFill="1" applyBorder="1"/>
    <x:xf numFmtId="202" fontId="0" fillId="5" borderId="1" xfId="0" applyNumberFormat="1" applyFont="1" applyFill="1" applyBorder="1"/>
    <x:xf numFmtId="204" fontId="0" fillId="5" borderId="0" xfId="0" applyNumberFormat="1" applyFont="1" applyFill="1" applyBorder="1"/>
    <x:xf numFmtId="204" fontId="0" fillId="5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/>
    </x:xf>
    <x:xf numFmtId="0" fontId="2" fillId="3" borderId="0" xfId="0" applyNumberFormat="1" applyFont="1" applyFill="1" applyBorder="1" applyAlignment="1">
      <x:alignment vertical="top" wrapText="1"/>
    </x:xf>
    <x:xf numFmtId="0" fontId="3" fillId="4" borderId="0" xfId="0" applyNumberFormat="1" applyFont="1" applyFill="1" applyBorder="1" applyAlignment="1">
      <x:alignment vertical="top"/>
    </x:xf>
    <x:xf numFmtId="0" fontId="0" fillId="5" borderId="0" xfId="0" applyNumberFormat="1" applyFont="1" applyFill="1" applyBorder="1" applyAlignment="1">
      <x:alignment vertical="top"/>
    </x:xf>
    <x:xf numFmtId="0" fontId="3" fillId="4" borderId="0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/>
    </x:xf>
    <x:xf numFmtId="201" fontId="0" fillId="5" borderId="0" xfId="0" applyNumberFormat="1" applyFont="1" applyFill="1" applyBorder="1" applyAlignment="1">
      <x:alignment vertical="top"/>
    </x:xf>
    <x:xf numFmtId="0" fontId="4" fillId="6" borderId="0" xfId="0" applyNumberFormat="1" applyFont="1" applyFill="1" applyBorder="1" applyAlignment="1">
      <x:alignment vertical="top"/>
    </x:xf>
    <x:xf numFmtId="0" fontId="3" fillId="0" borderId="0" xfId="0" applyNumberFormat="1" applyFont="1" applyFill="1" applyBorder="1" applyAlignment="1">
      <x:alignment vertical="top"/>
    </x:xf>
    <x:xf numFmtId="202" fontId="0" fillId="0" borderId="0" xfId="0" applyNumberFormat="1" applyFont="1" applyFill="1" applyBorder="1" applyAlignment="1">
      <x:alignment vertical="top"/>
    </x:xf>
    <x:xf numFmtId="0" fontId="1" fillId="2" borderId="1" xfId="0" applyNumberFormat="1" applyFont="1" applyFill="1" applyBorder="1" applyAlignment="1">
      <x:alignment vertical="top"/>
    </x:xf>
    <x:xf numFmtId="0" fontId="0" fillId="0" borderId="1" xfId="0" applyNumberFormat="1" applyFont="1" applyFill="1" applyBorder="1" applyAlignment="1">
      <x:alignment vertical="top"/>
    </x:xf>
    <x:xf numFmtId="0" fontId="2" fillId="3" borderId="1" xfId="0" applyNumberFormat="1" applyFont="1" applyFill="1" applyBorder="1" applyAlignment="1">
      <x:alignment vertical="top" wrapText="1"/>
    </x:xf>
    <x:xf numFmtId="0" fontId="3" fillId="4" borderId="1" xfId="0" applyNumberFormat="1" applyFont="1" applyFill="1" applyBorder="1" applyAlignment="1">
      <x:alignment vertical="top"/>
    </x:xf>
    <x:xf numFmtId="0" fontId="0" fillId="5" borderId="1" xfId="0" applyNumberFormat="1" applyFont="1" applyFill="1" applyBorder="1" applyAlignment="1">
      <x:alignment vertical="top"/>
    </x:xf>
    <x:xf numFmtId="0" fontId="3" fillId="4" borderId="1" xfId="0" applyNumberFormat="1" applyFont="1" applyFill="1" applyBorder="1" applyAlignment="1">
      <x:alignment vertical="top" wrapText="1"/>
    </x:xf>
    <x:xf numFmtId="200" fontId="0" fillId="5" borderId="1" xfId="0" applyNumberFormat="1" applyFont="1" applyFill="1" applyBorder="1" applyAlignment="1">
      <x:alignment vertical="top"/>
    </x:xf>
    <x:xf numFmtId="201" fontId="0" fillId="5" borderId="1" xfId="0" applyNumberFormat="1" applyFont="1" applyFill="1" applyBorder="1" applyAlignment="1">
      <x:alignment vertical="top"/>
    </x:xf>
    <x:xf numFmtId="0" fontId="4" fillId="6" borderId="1" xfId="0" applyNumberFormat="1" applyFont="1" applyFill="1" applyBorder="1" applyAlignment="1">
      <x:alignment vertical="top"/>
    </x:xf>
    <x:xf numFmtId="0" fontId="3" fillId="0" borderId="1" xfId="0" applyNumberFormat="1" applyFont="1" applyFill="1" applyBorder="1" applyAlignment="1">
      <x:alignment vertical="top"/>
    </x:xf>
    <x:xf numFmtId="202" fontId="0" fillId="0" borderId="1" xfId="0" applyNumberFormat="1" applyFont="1" applyFill="1" applyBorder="1" applyAlignment="1">
      <x:alignment vertical="top"/>
    </x:xf>
    <x:xf numFmtId="0" fontId="4" fillId="2" borderId="0" xfId="0" applyNumberFormat="1" applyFont="1" applyFill="1" applyBorder="1" applyAlignment="1">
      <x:alignment vertical="top" wrapText="1"/>
    </x:xf>
    <x:xf numFmtId="203" fontId="0" fillId="5" borderId="0" xfId="0" applyNumberFormat="1" applyFont="1" applyFill="1" applyBorder="1" applyAlignment="1">
      <x:alignment vertical="top"/>
    </x:xf>
    <x:xf numFmtId="202" fontId="0" fillId="5" borderId="0" xfId="0" applyNumberFormat="1" applyFont="1" applyFill="1" applyBorder="1" applyAlignment="1">
      <x:alignment vertical="top"/>
    </x:xf>
    <x:xf numFmtId="201" fontId="0" fillId="0" borderId="0" xfId="0" applyNumberFormat="1" applyFont="1" applyFill="1" applyBorder="1" applyAlignment="1">
      <x:alignment vertical="top"/>
    </x:xf>
    <x:xf numFmtId="0" fontId="4" fillId="2" borderId="1" xfId="0" applyNumberFormat="1" applyFont="1" applyFill="1" applyBorder="1" applyAlignment="1">
      <x:alignment vertical="top" wrapText="1"/>
    </x:xf>
    <x:xf numFmtId="203" fontId="0" fillId="5" borderId="1" xfId="0" applyNumberFormat="1" applyFont="1" applyFill="1" applyBorder="1" applyAlignment="1">
      <x:alignment vertical="top"/>
    </x:xf>
    <x:xf numFmtId="202" fontId="0" fillId="5" borderId="1" xfId="0" applyNumberFormat="1" applyFont="1" applyFill="1" applyBorder="1" applyAlignment="1">
      <x:alignment vertical="top"/>
    </x:xf>
    <x:xf numFmtId="201" fontId="0" fillId="0" borderId="1" xfId="0" applyNumberFormat="1" applyFont="1" applyFill="1" applyBorder="1" applyAlignment="1">
      <x:alignment vertical="top"/>
    </x:xf>
    <x:xf numFmtId="204" fontId="0" fillId="5" borderId="0" xfId="0" applyNumberFormat="1" applyFont="1" applyFill="1" applyBorder="1" applyAlignment="1">
      <x:alignment vertical="top"/>
    </x:xf>
    <x:xf numFmtId="204" fontId="0" fillId="5" borderId="1" xfId="0" applyNumberFormat="1" applyFont="1" applyFill="1" applyBorder="1" applyAlignment="1">
      <x:alignment vertical="top"/>
    </x:xf>
    <x:xf numFmtId="0" fontId="0" fillId="0" borderId="0" xfId="0" applyNumberFormat="1" applyFont="1" applyFill="1" applyBorder="1" applyAlignment="1">
      <x:alignment vertical="top" wrapText="1"/>
    </x:xf>
    <x:xf numFmtId="0" fontId="0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 applyAlignment="1">
      <x:alignment vertical="top" wrapText="1"/>
    </x:xf>
    <x:xf numFmtId="203" fontId="0" fillId="5" borderId="0" xfId="0" applyNumberFormat="1" applyFont="1" applyFill="1" applyBorder="1" applyAlignment="1">
      <x:alignment vertical="top" wrapText="1"/>
    </x:xf>
    <x:xf numFmtId="202" fontId="0" fillId="5" borderId="0" xfId="0" applyNumberFormat="1" applyFont="1" applyFill="1" applyBorder="1" applyAlignment="1">
      <x:alignment vertical="top" wrapText="1"/>
    </x:xf>
    <x:xf numFmtId="202" fontId="0" fillId="0" borderId="0" xfId="0" applyNumberFormat="1" applyFont="1" applyFill="1" applyBorder="1" applyAlignment="1">
      <x:alignment vertical="top" wrapText="1"/>
    </x:xf>
    <x:xf numFmtId="201" fontId="0" fillId="0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 applyAlignment="1">
      <x:alignment vertical="top" wrapText="1"/>
    </x:xf>
    <x:xf numFmtId="203" fontId="0" fillId="5" borderId="1" xfId="0" applyNumberFormat="1" applyFont="1" applyFill="1" applyBorder="1" applyAlignment="1">
      <x:alignment vertical="top" wrapText="1"/>
    </x:xf>
    <x:xf numFmtId="202" fontId="0" fillId="5" borderId="1" xfId="0" applyNumberFormat="1" applyFont="1" applyFill="1" applyBorder="1" applyAlignment="1">
      <x:alignment vertical="top" wrapText="1"/>
    </x:xf>
    <x:xf numFmtId="202" fontId="0" fillId="0" borderId="1" xfId="0" applyNumberFormat="1" applyFont="1" applyFill="1" applyBorder="1" applyAlignment="1">
      <x:alignment vertical="top" wrapText="1"/>
    </x:xf>
    <x:xf numFmtId="201" fontId="0" fillId="0" borderId="1" xfId="0" applyNumberFormat="1" applyFont="1" applyFill="1" applyBorder="1" applyAlignment="1">
      <x:alignment vertical="top" wrapText="1"/>
    </x:xf>
    <x:xf numFmtId="204" fontId="0" fillId="5" borderId="0" xfId="0" applyNumberFormat="1" applyFont="1" applyFill="1" applyBorder="1" applyAlignment="1">
      <x:alignment vertical="top" wrapText="1"/>
    </x:xf>
    <x:xf numFmtId="204" fontId="0" fillId="5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 wrapText="1"/>
    </x:xf>
    <x:xf numFmtId="200" fontId="0" fillId="5" borderId="0" xfId="0" applyNumberFormat="1" applyFont="1" applyFill="1" applyBorder="1" applyAlignment="1">
      <x:alignment vertical="top" wrapText="1"/>
    </x:xf>
    <x:xf numFmtId="201" fontId="0" fillId="5" borderId="0" xfId="0" applyNumberFormat="1" applyFont="1" applyFill="1" applyBorder="1" applyAlignment="1">
      <x:alignment vertical="top" wrapText="1"/>
    </x:xf>
    <x:xf numFmtId="0" fontId="4" fillId="6" borderId="0" xfId="0" applyNumberFormat="1" applyFont="1" applyFill="1" applyBorder="1" applyAlignment="1">
      <x:alignment vertical="top" wrapText="1"/>
    </x:xf>
    <x:xf numFmtId="0" fontId="3" fillId="0" borderId="0" xfId="0" applyNumberFormat="1" applyFont="1" applyFill="1" applyBorder="1" applyAlignment="1">
      <x:alignment vertical="top" wrapText="1"/>
    </x:xf>
    <x:xf numFmtId="0" fontId="1" fillId="2" borderId="1" xfId="0" applyNumberFormat="1" applyFont="1" applyFill="1" applyBorder="1" applyAlignment="1">
      <x:alignment vertical="top" wrapText="1"/>
    </x:xf>
    <x:xf numFmtId="200" fontId="0" fillId="5" borderId="1" xfId="0" applyNumberFormat="1" applyFont="1" applyFill="1" applyBorder="1" applyAlignment="1">
      <x:alignment vertical="top" wrapText="1"/>
    </x:xf>
    <x:xf numFmtId="201" fontId="0" fillId="5" borderId="1" xfId="0" applyNumberFormat="1" applyFont="1" applyFill="1" applyBorder="1" applyAlignment="1">
      <x:alignment vertical="top" wrapText="1"/>
    </x:xf>
    <x:xf numFmtId="0" fontId="4" fillId="6" borderId="1" xfId="0" applyNumberFormat="1" applyFont="1" applyFill="1" applyBorder="1" applyAlignment="1">
      <x:alignment vertical="top" wrapText="1"/>
    </x:xf>
    <x:xf numFmtId="0" fontId="3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</x:font>
      <x:fill>
        <x:patternFill patternType="solid">
          <x:bgColor rgb="FFFDE9D9"/>
        </x:patternFill>
      </x:fill>
    </x:dxf>
    <x:dxf>
      <x:fill>
        <x:patternFill patternType="solid">
          <x:bgColor rgb="FFFDE8E8"/>
        </x:patternFill>
      </x:fill>
    </x:dxf>
    <x:dxf>
      <x:fill>
        <x:patternFill patternType="solid">
          <x:bgColor rgb="FFFFF1D6"/>
        </x:patternFill>
      </x:fill>
    </x:dxf>
    <x:dxf>
      <x:font>
        <x:b/>
      </x:font>
      <x:fill>
        <x:patternFill patternType="solid">
          <x:bgColor rgb="FFFDE8E8"/>
        </x:patternFill>
      </x:fill>
    </x:dxf>
    <x:dxf>
      <x:font>
        <x:b/>
      </x:font>
      <x:fill>
        <x:patternFill patternType="solid">
          <x:bgColor rgb="FFFFF1D6"/>
        </x:patternFill>
      </x:fill>
    </x:dxf>
    <x:dxf>
      <x:font>
        <x:b/>
        <x:color rgb="FF286522"/>
      </x:font>
      <x:fill>
        <x:patternFill patternType="solid">
          <x:bgColor rgb="FFEAF2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4c9d0a201b40be" /><Relationship Type="http://schemas.openxmlformats.org/officeDocument/2006/relationships/theme" Target="/xl/theme/theme1.xml" Id="R5412862a23624106" /><Relationship Type="http://schemas.openxmlformats.org/officeDocument/2006/relationships/sharedStrings" Target="/xl/sharedStrings.xml" Id="Rd97d93bd305f42ab" /><Relationship Type="http://schemas.openxmlformats.org/officeDocument/2006/relationships/worksheet" Target="/xl/worksheets/sheet1.xml" Id="R057255771d7d46e4" /><Relationship Type="http://schemas.openxmlformats.org/officeDocument/2006/relationships/worksheet" Target="/xl/worksheets/sheet2.xml" Id="R96607131fc024d28" /><Relationship Type="http://schemas.openxmlformats.org/officeDocument/2006/relationships/worksheet" Target="/xl/worksheets/sheet3.xml" Id="R9a947b018fc44632" /><Relationship Type="http://schemas.openxmlformats.org/officeDocument/2006/relationships/worksheet" Target="/xl/worksheets/sheet4.xml" Id="R7d0727156ca14bd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22" hidden="0" customWidth="1"/>
    <x:col min="3" max="3" width="22" hidden="0" customWidth="1"/>
    <x:col min="4" max="4" width="28" hidden="0" customWidth="1"/>
    <x:col min="5" max="5" width="22" hidden="0" customWidth="1"/>
    <x:col min="6" max="6" width="22" hidden="0" customWidth="1"/>
  </x:cols>
  <x:sheetData>
    <x:row r="1">
      <x:c r="A1" s="98" t="str">
        <x:v>Profit in Bloom | Estimate-to-Actual Job Review</x:v>
      </x:c>
      <x:c r="B1" s="98"/>
      <x:c r="C1" s="98"/>
      <x:c r="D1" s="98"/>
      <x:c r="E1" s="98"/>
      <x:c r="F1" s="98"/>
      <x:c r="G1" s="53"/>
      <x:c r="H1" s="53"/>
    </x:row>
    <x:row r="2">
      <x:c r="A2" s="54" t="str">
        <x:v>Use one workbook per job. In-progress Review values are forecast-at-completion; Job-close Review values are final actuals. Final Job-close requires every Active row to be Known.</x:v>
      </x:c>
      <x:c r="B2" s="54"/>
      <x:c r="C2" s="54"/>
      <x:c r="D2" s="54"/>
      <x:c r="E2" s="54"/>
      <x:c r="F2" s="54"/>
      <x:c r="G2" s="53"/>
      <x:c r="H2" s="53"/>
    </x:row>
    <x:row r="3">
      <x:c r="A3" s="84"/>
      <x:c r="B3" s="84"/>
      <x:c r="C3" s="84"/>
      <x:c r="D3" s="84"/>
      <x:c r="E3" s="84"/>
      <x:c r="F3" s="84"/>
      <x:c r="G3" s="53"/>
      <x:c r="H3" s="53"/>
    </x:row>
    <x:row r="4">
      <x:c r="A4" s="57" t="str">
        <x:v>Job ID / Name</x:v>
      </x:c>
      <x:c r="B4" s="86"/>
      <x:c r="C4" s="84"/>
      <x:c r="D4" s="57" t="str">
        <x:v>Threshold Validation</x:v>
      </x:c>
      <x:c r="E4" s="84" t="str">
        <x:f>IF(AND(ISNUMBER(B9),B9&gt;0,ISNUMBER(B10),B10&gt;0),"VALID","INCOMPLETE")</x:f>
        <x:v>INCOMPLETE</x:v>
      </x:c>
      <x:c r="F4" s="84"/>
      <x:c r="G4" s="53"/>
      <x:c r="H4" s="53"/>
    </x:row>
    <x:row r="5">
      <x:c r="A5" s="57" t="str">
        <x:v>Business Type / Division</x:v>
      </x:c>
      <x:c r="B5" s="86"/>
      <x:c r="C5" s="84"/>
      <x:c r="D5" s="84"/>
      <x:c r="E5" s="84"/>
      <x:c r="F5" s="84"/>
      <x:c r="G5" s="53"/>
      <x:c r="H5" s="53"/>
    </x:row>
    <x:row r="6">
      <x:c r="A6" s="57" t="str">
        <x:v>Review Mode</x:v>
      </x:c>
      <x:c r="B6" s="86"/>
      <x:c r="C6" s="84"/>
      <x:c r="D6" s="57" t="str">
        <x:v>Active Rows</x:v>
      </x:c>
      <x:c r="E6" s="84" t="n">
        <x:f>COUNTIF('Estimate vs Review'!U2:U21,"OK")+COUNTIF('Estimate vs Review'!U2:U21,"PROVISIONAL")+COUNTIF('Estimate vs Review'!U2:U21,"INCOMPLETE")+COUNTIF('Estimate vs Review'!U2:U21,"MISSING")</x:f>
        <x:v>0</x:v>
      </x:c>
      <x:c r="F6" s="84"/>
      <x:c r="G6" s="53"/>
      <x:c r="H6" s="53"/>
    </x:row>
    <x:row r="7">
      <x:c r="A7" s="57" t="str">
        <x:v>Review Date</x:v>
      </x:c>
      <x:c r="B7" s="96"/>
      <x:c r="C7" s="84"/>
      <x:c r="D7" s="57" t="str">
        <x:v>Incomplete / Missing Rows</x:v>
      </x:c>
      <x:c r="E7" s="84" t="n">
        <x:f>COUNTIF('Estimate vs Review'!U2:U21,"INCOMPLETE")+COUNTIF('Estimate vs Review'!U2:U21,"MISSING")</x:f>
        <x:v>0</x:v>
      </x:c>
      <x:c r="F7" s="84"/>
      <x:c r="G7" s="53"/>
      <x:c r="H7" s="53"/>
    </x:row>
    <x:row r="8">
      <x:c r="A8" s="57" t="str">
        <x:v>Facilitator</x:v>
      </x:c>
      <x:c r="B8" s="86"/>
      <x:c r="C8" s="84"/>
      <x:c r="D8" s="57" t="str">
        <x:v>Estimated / Provisional Rows</x:v>
      </x:c>
      <x:c r="E8" s="84" t="n">
        <x:f>COUNTIF('Estimate vs Review'!U2:U21,"PROVISIONAL")</x:f>
        <x:v>0</x:v>
      </x:c>
      <x:c r="F8" s="84"/>
      <x:c r="G8" s="53"/>
      <x:c r="H8" s="53"/>
    </x:row>
    <x:row r="9">
      <x:c r="A9" s="57" t="str">
        <x:v>Materiality Dollar Threshold (D)</x:v>
      </x:c>
      <x:c r="B9" s="99"/>
      <x:c r="C9" s="84"/>
      <x:c r="D9" s="57" t="str">
        <x:v>Current Exceptions</x:v>
      </x:c>
      <x:c r="E9" s="84" t="n">
        <x:f>COUNTIF('Estimate vs Review'!R2:R21,"Yes")</x:f>
        <x:v>0</x:v>
      </x:c>
      <x:c r="F9" s="84"/>
      <x:c r="G9" s="53"/>
      <x:c r="H9" s="53"/>
    </x:row>
    <x:row r="10">
      <x:c r="A10" s="57" t="str">
        <x:v>Materiality Percent Threshold (P)</x:v>
      </x:c>
      <x:c r="B10" s="100"/>
      <x:c r="C10" s="84"/>
      <x:c r="D10" s="57" t="str">
        <x:v>Complete Action Records</x:v>
      </x:c>
      <x:c r="E10" s="84" t="n">
        <x:f>COUNTIF('Exception &amp; Action Log'!P2:P21,"ACTION COMPLETE")</x:f>
        <x:v>0</x:v>
      </x:c>
      <x:c r="F10" s="84"/>
      <x:c r="G10" s="53"/>
      <x:c r="H10" s="53"/>
    </x:row>
    <x:row r="11">
      <x:c r="A11" s="84"/>
      <x:c r="B11" s="84"/>
      <x:c r="C11" s="84"/>
      <x:c r="D11" s="57" t="str">
        <x:v>Review State</x:v>
      </x:c>
      <x:c r="E11" s="84" t="str">
        <x:f>IF(B6="","SETUP INCOMPLETE",IF(E4&lt;&gt;"VALID","SETUP INCOMPLETE",IF(E6=0,"NOT STARTED",IF(E7&gt;0,IF(B6="Job-close","NOT READY FOR CLOSE","INCOMPLETE"),IF(AND(B6="Job-close",E8&gt;0),"PROVISIONAL CLOSE: Estimated review inputs remain",IF(E10&lt;E9,"ACTION REQUIRED",IF(B6="Job-close","REVIEW COMPLETE","REVIEW COMPLETE - IN-PROGRESS")))))))</x:f>
        <x:v>SETUP INCOMPLETE</x:v>
      </x:c>
      <x:c r="F11" s="84"/>
      <x:c r="G11" s="53"/>
      <x:c r="H11" s="53"/>
    </x:row>
    <x:row r="12">
      <x:c r="A12" s="84"/>
      <x:c r="B12" s="84"/>
      <x:c r="C12" s="84"/>
      <x:c r="D12" s="57" t="str">
        <x:v>Review Complete?</x:v>
      </x:c>
      <x:c r="E12" s="84" t="str">
        <x:f>IF(OR(E11="REVIEW COMPLETE",E11="REVIEW COMPLETE - IN-PROGRESS"),"YES","NO")</x:f>
        <x:v>NO</x:v>
      </x:c>
      <x:c r="F12" s="84"/>
      <x:c r="G12" s="53"/>
      <x:c r="H12" s="53"/>
    </x:row>
    <x:row r="13">
      <x:c r="A13" s="101" t="str">
        <x:v>Job Economics Summary</x:v>
      </x:c>
      <x:c r="B13" s="101"/>
      <x:c r="C13" s="101"/>
      <x:c r="D13" s="101"/>
      <x:c r="E13" s="101"/>
      <x:c r="F13" s="101"/>
      <x:c r="G13" s="53"/>
      <x:c r="H13" s="53"/>
    </x:row>
    <x:row r="14">
      <x:c r="A14" s="102" t="str">
        <x:v>Estimated Job-Traceable Cost</x:v>
      </x:c>
      <x:c r="B14" s="89" t="n">
        <x:f>SUM(SUMIFS('Estimate vs Review'!H2:H21,'Estimate vs Review'!B2:B21,"Labor"),SUMIFS('Estimate vs Review'!H2:H21,'Estimate vs Review'!B2:B21,"Materials"),SUMIFS('Estimate vs Review'!H2:H21,'Estimate vs Review'!B2:B21,"Equipment"),SUMIFS('Estimate vs Review'!H2:H21,'Estimate vs Review'!B2:B21,"Subcontractors"))</x:f>
        <x:v>0</x:v>
      </x:c>
      <x:c r="C14" s="84"/>
      <x:c r="D14" s="84"/>
      <x:c r="E14" s="84"/>
      <x:c r="F14" s="84"/>
      <x:c r="G14" s="53"/>
      <x:c r="H14" s="53"/>
    </x:row>
    <x:row r="15">
      <x:c r="A15" s="102" t="str">
        <x:v>Review Job-Traceable Cost</x:v>
      </x:c>
      <x:c r="B15" s="89" t="n">
        <x:f>SUM(SUMIFS('Estimate vs Review'!L2:L21,'Estimate vs Review'!B2:B21,"Labor"),SUMIFS('Estimate vs Review'!L2:L21,'Estimate vs Review'!B2:B21,"Materials"),SUMIFS('Estimate vs Review'!L2:L21,'Estimate vs Review'!B2:B21,"Equipment"),SUMIFS('Estimate vs Review'!L2:L21,'Estimate vs Review'!B2:B21,"Subcontractors"))</x:f>
        <x:v>0</x:v>
      </x:c>
      <x:c r="C15" s="84"/>
      <x:c r="D15" s="84"/>
      <x:c r="E15" s="84"/>
      <x:c r="F15" s="84"/>
      <x:c r="G15" s="53"/>
      <x:c r="H15" s="53"/>
    </x:row>
    <x:row r="16">
      <x:c r="A16" s="102" t="str">
        <x:v>Estimated Revenue</x:v>
      </x:c>
      <x:c r="B16" s="89" t="n">
        <x:f>SUMIFS('Estimate vs Review'!H2:H21,'Estimate vs Review'!B2:B21,"Revenue/Change orders")</x:f>
        <x:v>0</x:v>
      </x:c>
      <x:c r="C16" s="84"/>
      <x:c r="D16" s="84"/>
      <x:c r="E16" s="84"/>
      <x:c r="F16" s="84"/>
      <x:c r="G16" s="53"/>
      <x:c r="H16" s="53"/>
    </x:row>
    <x:row r="17">
      <x:c r="A17" s="102" t="str">
        <x:v>Review Revenue</x:v>
      </x:c>
      <x:c r="B17" s="89" t="n">
        <x:f>SUMIFS('Estimate vs Review'!L2:L21,'Estimate vs Review'!B2:B21,"Revenue/Change orders")</x:f>
        <x:v>0</x:v>
      </x:c>
      <x:c r="C17" s="84"/>
      <x:c r="D17" s="84"/>
      <x:c r="E17" s="84"/>
      <x:c r="F17" s="84"/>
      <x:c r="G17" s="53"/>
      <x:c r="H17" s="53"/>
    </x:row>
    <x:row r="18">
      <x:c r="A18" s="102" t="str">
        <x:v>Estimated Gross Contribution</x:v>
      </x:c>
      <x:c r="B18" s="89" t="n">
        <x:f>B16-B14</x:f>
        <x:v>0</x:v>
      </x:c>
      <x:c r="C18" s="84"/>
      <x:c r="D18" s="84"/>
      <x:c r="E18" s="84"/>
      <x:c r="F18" s="84"/>
      <x:c r="G18" s="53"/>
      <x:c r="H18" s="53"/>
    </x:row>
    <x:row r="19">
      <x:c r="A19" s="102" t="str">
        <x:v>Review Gross Contribution</x:v>
      </x:c>
      <x:c r="B19" s="89" t="n">
        <x:f>B17-B15</x:f>
        <x:v>0</x:v>
      </x:c>
      <x:c r="C19" s="84"/>
      <x:c r="D19" s="84"/>
      <x:c r="E19" s="84"/>
      <x:c r="F19" s="84"/>
      <x:c r="G19" s="53"/>
      <x:c r="H19" s="53"/>
    </x:row>
    <x:row r="20">
      <x:c r="A20" s="102" t="str">
        <x:v>Final Job-Close Gross Contribution</x:v>
      </x:c>
      <x:c r="B20" s="89" t="str">
        <x:f>IF(AND(B6="Job-close",E11="REVIEW COMPLETE"),B19,"")</x:f>
      </x:c>
      <x:c r="C20" s="84"/>
      <x:c r="D20" s="84"/>
      <x:c r="E20" s="84"/>
      <x:c r="F20" s="84"/>
      <x:c r="G20" s="53"/>
      <x:c r="H20" s="53"/>
    </x:row>
    <x:row r="21">
      <x:c r="A21" s="53"/>
      <x:c r="B21" s="53"/>
      <x:c r="C21" s="53"/>
      <x:c r="D21" s="53"/>
      <x:c r="E21" s="53"/>
      <x:c r="F21" s="53"/>
      <x:c r="G21" s="53"/>
      <x:c r="H21" s="53"/>
    </x:row>
    <x:row r="22">
      <x:c r="A22" s="53"/>
      <x:c r="B22" s="53"/>
      <x:c r="C22" s="53"/>
      <x:c r="D22" s="53"/>
      <x:c r="E22" s="53"/>
      <x:c r="F22" s="53"/>
      <x:c r="G22" s="53"/>
      <x:c r="H22" s="53"/>
    </x:row>
    <x:row r="23">
      <x:c r="A23" s="53"/>
      <x:c r="B23" s="53"/>
      <x:c r="C23" s="53"/>
      <x:c r="D23" s="53"/>
      <x:c r="E23" s="53"/>
      <x:c r="F23" s="53"/>
      <x:c r="G23" s="53"/>
      <x:c r="H23" s="53"/>
    </x:row>
    <x:row r="24">
      <x:c r="A24" s="53"/>
      <x:c r="B24" s="53"/>
      <x:c r="C24" s="53"/>
      <x:c r="D24" s="53"/>
      <x:c r="E24" s="53"/>
      <x:c r="F24" s="53"/>
      <x:c r="G24" s="53"/>
      <x:c r="H24" s="53"/>
    </x:row>
    <x:row r="25">
      <x:c r="A25" s="53"/>
      <x:c r="B25" s="53"/>
      <x:c r="C25" s="53"/>
      <x:c r="D25" s="53"/>
      <x:c r="E25" s="53"/>
      <x:c r="F25" s="53"/>
      <x:c r="G25" s="53"/>
      <x:c r="H25" s="53"/>
    </x:row>
    <x:row r="26">
      <x:c r="A26" s="53"/>
      <x:c r="B26" s="53"/>
      <x:c r="C26" s="53"/>
      <x:c r="D26" s="53"/>
      <x:c r="E26" s="53"/>
      <x:c r="F26" s="53"/>
      <x:c r="G26" s="53"/>
      <x:c r="H26" s="53"/>
    </x:row>
    <x:row r="27">
      <x:c r="A27" s="53"/>
      <x:c r="B27" s="53"/>
      <x:c r="C27" s="53"/>
      <x:c r="D27" s="53"/>
      <x:c r="E27" s="53"/>
      <x:c r="F27" s="53"/>
      <x:c r="G27" s="53"/>
      <x:c r="H27" s="53"/>
    </x:row>
    <x:row r="28">
      <x:c r="A28" s="53"/>
      <x:c r="B28" s="53"/>
      <x:c r="C28" s="53"/>
      <x:c r="D28" s="53"/>
      <x:c r="E28" s="53"/>
      <x:c r="F28" s="53"/>
      <x:c r="G28" s="53"/>
      <x:c r="H28" s="53"/>
    </x:row>
    <x:row r="29">
      <x:c r="A29" s="53"/>
      <x:c r="B29" s="53"/>
      <x:c r="C29" s="53"/>
      <x:c r="D29" s="53"/>
      <x:c r="E29" s="53"/>
      <x:c r="F29" s="53"/>
      <x:c r="G29" s="53"/>
      <x:c r="H29" s="53"/>
    </x:row>
    <x:row r="30">
      <x:c r="A30" s="53"/>
      <x:c r="B30" s="53"/>
      <x:c r="C30" s="53"/>
      <x:c r="D30" s="53"/>
      <x:c r="E30" s="53"/>
      <x:c r="F30" s="53"/>
      <x:c r="G30" s="53"/>
      <x:c r="H30" s="53"/>
    </x:row>
    <x:row r="31">
      <x:c r="A31" s="53"/>
      <x:c r="B31" s="53"/>
      <x:c r="C31" s="53"/>
      <x:c r="D31" s="53"/>
      <x:c r="E31" s="53"/>
      <x:c r="F31" s="53"/>
      <x:c r="G31" s="53"/>
      <x:c r="H31" s="53"/>
    </x:row>
    <x:row r="32">
      <x:c r="A32" s="53"/>
      <x:c r="B32" s="53"/>
      <x:c r="C32" s="53"/>
      <x:c r="D32" s="53"/>
      <x:c r="E32" s="53"/>
      <x:c r="F32" s="53"/>
      <x:c r="G32" s="53"/>
      <x:c r="H32" s="53"/>
    </x:row>
    <x:row r="33">
      <x:c r="A33" s="53"/>
      <x:c r="B33" s="53"/>
      <x:c r="C33" s="53"/>
      <x:c r="D33" s="53"/>
      <x:c r="E33" s="53"/>
      <x:c r="F33" s="53"/>
      <x:c r="G33" s="53"/>
      <x:c r="H33" s="53"/>
    </x:row>
    <x:row r="34">
      <x:c r="A34" s="53"/>
      <x:c r="B34" s="53"/>
      <x:c r="C34" s="53"/>
      <x:c r="D34" s="53"/>
      <x:c r="E34" s="53"/>
      <x:c r="F34" s="53"/>
      <x:c r="G34" s="53"/>
      <x:c r="H34" s="53"/>
    </x:row>
    <x:row r="35">
      <x:c r="A35" s="53"/>
      <x:c r="B35" s="53"/>
      <x:c r="C35" s="53"/>
      <x:c r="D35" s="53"/>
      <x:c r="E35" s="53"/>
      <x:c r="F35" s="53"/>
      <x:c r="G35" s="53"/>
      <x:c r="H35" s="53"/>
    </x:row>
    <x:row r="36">
      <x:c r="A36" s="53"/>
      <x:c r="B36" s="53"/>
      <x:c r="C36" s="53"/>
      <x:c r="D36" s="53"/>
      <x:c r="E36" s="53"/>
      <x:c r="F36" s="53"/>
      <x:c r="G36" s="53"/>
      <x:c r="H36" s="53"/>
    </x:row>
    <x:row r="37">
      <x:c r="A37" s="53"/>
      <x:c r="B37" s="53"/>
      <x:c r="C37" s="53"/>
      <x:c r="D37" s="53"/>
      <x:c r="E37" s="53"/>
      <x:c r="F37" s="53"/>
      <x:c r="G37" s="53"/>
      <x:c r="H37" s="53"/>
    </x:row>
    <x:row r="38">
      <x:c r="A38" s="53"/>
      <x:c r="B38" s="53"/>
      <x:c r="C38" s="53"/>
      <x:c r="D38" s="53"/>
      <x:c r="E38" s="53"/>
      <x:c r="F38" s="53"/>
      <x:c r="G38" s="53"/>
      <x:c r="H38" s="53"/>
    </x:row>
    <x:row r="39">
      <x:c r="A39" s="53"/>
      <x:c r="B39" s="53"/>
      <x:c r="C39" s="53"/>
      <x:c r="D39" s="53"/>
      <x:c r="E39" s="53"/>
      <x:c r="F39" s="53"/>
      <x:c r="G39" s="53"/>
      <x:c r="H39" s="53"/>
    </x:row>
    <x:row r="40">
      <x:c r="A40" s="53"/>
      <x:c r="B40" s="53"/>
      <x:c r="C40" s="53"/>
      <x:c r="D40" s="53"/>
      <x:c r="E40" s="53"/>
      <x:c r="F40" s="53"/>
      <x:c r="G40" s="53"/>
      <x:c r="H40" s="53"/>
    </x:row>
    <x:row r="41">
      <x:c r="A41" s="53"/>
      <x:c r="B41" s="53"/>
      <x:c r="C41" s="53"/>
      <x:c r="D41" s="53"/>
      <x:c r="E41" s="53"/>
      <x:c r="F41" s="53"/>
      <x:c r="G41" s="53"/>
      <x:c r="H41" s="53"/>
    </x:row>
    <x:row r="42">
      <x:c r="A42" s="53"/>
      <x:c r="B42" s="53"/>
      <x:c r="C42" s="53"/>
      <x:c r="D42" s="53"/>
      <x:c r="E42" s="53"/>
      <x:c r="F42" s="53"/>
      <x:c r="G42" s="53"/>
      <x:c r="H42" s="53"/>
    </x:row>
    <x:row r="43">
      <x:c r="A43" s="53"/>
      <x:c r="B43" s="53"/>
      <x:c r="C43" s="53"/>
      <x:c r="D43" s="53"/>
      <x:c r="E43" s="53"/>
      <x:c r="F43" s="53"/>
      <x:c r="G43" s="53"/>
      <x:c r="H43" s="53"/>
    </x:row>
    <x:row r="44">
      <x:c r="A44" s="53"/>
      <x:c r="B44" s="53"/>
      <x:c r="C44" s="53"/>
      <x:c r="D44" s="53"/>
      <x:c r="E44" s="53"/>
      <x:c r="F44" s="53"/>
      <x:c r="G44" s="53"/>
      <x:c r="H44" s="53"/>
    </x:row>
    <x:row r="45">
      <x:c r="A45" s="53"/>
      <x:c r="B45" s="53"/>
      <x:c r="C45" s="53"/>
      <x:c r="D45" s="53"/>
      <x:c r="E45" s="53"/>
      <x:c r="F45" s="53"/>
      <x:c r="G45" s="53"/>
      <x:c r="H45" s="53"/>
    </x:row>
    <x:row r="46">
      <x:c r="A46" s="53"/>
      <x:c r="B46" s="53"/>
      <x:c r="C46" s="53"/>
      <x:c r="D46" s="53"/>
      <x:c r="E46" s="53"/>
      <x:c r="F46" s="53"/>
      <x:c r="G46" s="53"/>
      <x:c r="H46" s="53"/>
    </x:row>
    <x:row r="47">
      <x:c r="A47" s="53"/>
      <x:c r="B47" s="53"/>
      <x:c r="C47" s="53"/>
      <x:c r="D47" s="53"/>
      <x:c r="E47" s="53"/>
      <x:c r="F47" s="53"/>
      <x:c r="G47" s="53"/>
      <x:c r="H47" s="53"/>
    </x:row>
    <x:row r="48">
      <x:c r="A48" s="53"/>
      <x:c r="B48" s="53"/>
      <x:c r="C48" s="53"/>
      <x:c r="D48" s="53"/>
      <x:c r="E48" s="53"/>
      <x:c r="F48" s="53"/>
      <x:c r="G48" s="53"/>
      <x:c r="H48" s="53"/>
    </x:row>
    <x:row r="49">
      <x:c r="A49" s="53"/>
      <x:c r="B49" s="53"/>
      <x:c r="C49" s="53"/>
      <x:c r="D49" s="53"/>
      <x:c r="E49" s="53"/>
      <x:c r="F49" s="53"/>
      <x:c r="G49" s="53"/>
      <x:c r="H49" s="53"/>
    </x:row>
    <x:row r="50">
      <x:c r="A50" s="53"/>
      <x:c r="B50" s="53"/>
      <x:c r="C50" s="53"/>
      <x:c r="D50" s="53"/>
      <x:c r="E50" s="53"/>
      <x:c r="F50" s="53"/>
      <x:c r="G50" s="53"/>
      <x:c r="H50" s="53"/>
    </x:row>
  </x:sheetData>
  <x:mergeCells>
    <x:mergeCell ref="A1:F1"/>
    <x:mergeCell ref="A2:F2"/>
    <x:mergeCell ref="A13:F13"/>
  </x:mergeCells>
  <x:conditionalFormatting sqref="E11:E12">
    <x:cfRule type="expression" dxfId="3" priority="1">
      <x:formula>OR(E11="NOT READY FOR CLOSE",E11="INCOMPLETE",E11="SETUP INCOMPLETE",E11="ACTION REQUIRED")</x:formula>
    </x:cfRule>
    <x:cfRule type="expression" dxfId="4" priority="2">
      <x:formula>ISNUMBER(SEARCH("PROVISIONAL",E11))</x:formula>
    </x:cfRule>
    <x:cfRule type="expression" dxfId="5" priority="3">
      <x:formula>ISNUMBER(SEARCH("REVIEW COMPLETE",E11))</x:formula>
    </x:cfRule>
  </x:conditionalFormatting>
  <x:dataValidations count="3">
    <x:dataValidation type="list" sqref="B6">
      <x:formula1>"In-progress,Job-close"</x:formula1>
    </x:dataValidation>
    <x:dataValidation type="list" sqref="B5">
      <x:formula1>"Maintenance,Design/Build,Lawn Care,Irrigation,Tree Care,Snow/Ice,Other"</x:formula1>
    </x:dataValidation>
    <x:dataValidation type="decimal" operator="greaterThan" sqref="B9:B10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7" hidden="0" customWidth="1"/>
    <x:col min="2" max="2" width="18" hidden="0" customWidth="1"/>
    <x:col min="3" max="3" width="24" hidden="0" customWidth="1"/>
    <x:col min="4" max="4" width="18" hidden="0" customWidth="1"/>
    <x:col min="5" max="5" width="11" hidden="0" customWidth="1"/>
    <x:col min="6" max="6" width="12" hidden="0" customWidth="1"/>
    <x:col min="7" max="7" width="16" hidden="0" customWidth="1"/>
    <x:col min="8" max="8" width="15" hidden="0" customWidth="1"/>
    <x:col min="9" max="9" width="11" hidden="0" customWidth="1"/>
    <x:col min="10" max="10" width="12" hidden="0" customWidth="1"/>
    <x:col min="11" max="11" width="16" hidden="0" customWidth="1"/>
    <x:col min="12" max="12" width="15" hidden="0" customWidth="1"/>
    <x:col min="13" max="13" width="14" hidden="0" customWidth="1"/>
    <x:col min="14" max="14" width="15" hidden="0" customWidth="1"/>
    <x:col min="15" max="15" width="12" hidden="0" customWidth="1"/>
    <x:col min="16" max="16" width="12" hidden="0" customWidth="1"/>
    <x:col min="17" max="17" width="12" hidden="0" customWidth="1"/>
    <x:col min="18" max="18" width="12" hidden="0" customWidth="1"/>
    <x:col min="19" max="19" width="14" hidden="0" customWidth="1"/>
    <x:col min="20" max="20" width="28" hidden="0" customWidth="1"/>
    <x:col min="21" max="21" width="15" hidden="0" customWidth="1"/>
  </x:cols>
  <x:sheetData>
    <x:row r="1">
      <x:c r="A1" s="74" t="str">
        <x:v>Line</x:v>
      </x:c>
      <x:c r="B1" s="74" t="str">
        <x:v>Category</x:v>
      </x:c>
      <x:c r="C1" s="74" t="str">
        <x:v>Line Item</x:v>
      </x:c>
      <x:c r="D1" s="74" t="str">
        <x:v>Driver Basis</x:v>
      </x:c>
      <x:c r="E1" s="74" t="str">
        <x:v>Est Qty</x:v>
      </x:c>
      <x:c r="F1" s="74" t="str">
        <x:v>Est Rate</x:v>
      </x:c>
      <x:c r="G1" s="74" t="str">
        <x:v>Est Lump-Sum Input</x:v>
      </x:c>
      <x:c r="H1" s="74" t="str">
        <x:v>Estimated Amount</x:v>
      </x:c>
      <x:c r="I1" s="74" t="str">
        <x:v>Review Qty</x:v>
      </x:c>
      <x:c r="J1" s="74" t="str">
        <x:v>Review Rate</x:v>
      </x:c>
      <x:c r="K1" s="74" t="str">
        <x:v>Review Lump-Sum Input</x:v>
      </x:c>
      <x:c r="L1" s="74" t="str">
        <x:v>Review Amount</x:v>
      </x:c>
      <x:c r="M1" s="74" t="str">
        <x:v>Data Quality</x:v>
      </x:c>
      <x:c r="N1" s="74" t="str">
        <x:v>$ Variance</x:v>
      </x:c>
      <x:c r="O1" s="74" t="str">
        <x:v>Amount %</x:v>
      </x:c>
      <x:c r="P1" s="74" t="str">
        <x:v>Qty %</x:v>
      </x:c>
      <x:c r="Q1" s="74" t="str">
        <x:v>Rate %</x:v>
      </x:c>
      <x:c r="R1" s="74" t="str">
        <x:v>Exception</x:v>
      </x:c>
      <x:c r="S1" s="74" t="str">
        <x:v>Exception ID</x:v>
      </x:c>
      <x:c r="T1" s="74" t="str">
        <x:v>Note</x:v>
      </x:c>
      <x:c r="U1" s="74" t="str">
        <x:v>Row State</x:v>
      </x:c>
    </x:row>
    <x:row r="2">
      <x:c r="A2" s="84" t="n">
        <x:v>1</x:v>
      </x:c>
      <x:c r="B2" s="86"/>
      <x:c r="C2" s="86"/>
      <x:c r="D2" s="86"/>
      <x:c r="E2" s="87"/>
      <x:c r="F2" s="88"/>
      <x:c r="G2" s="88"/>
      <x:c r="H2" s="89" t="str">
        <x:f>IF(NOT(OR(C2&lt;&gt;"",D2&lt;&gt;"",COUNTA(E2:G2)&gt;0,COUNTA(I2:K2)&gt;0,M2&lt;&gt;"",T2&lt;&gt;"")),"",IF(D2="Quantity × Rate",IF(AND(ISNUMBER(E2),ISNUMBER(F2)),E2*F2,""),IF(D2="Lump Sum",IF(ISNUMBER(G2),G2,""),"")))</x:f>
      </x:c>
      <x:c r="I2" s="87"/>
      <x:c r="J2" s="88"/>
      <x:c r="K2" s="88"/>
      <x:c r="L2" s="89" t="str">
        <x:f>IF(OR(U2="OK",U2="PROVISIONAL"),IF(D2="Quantity × Rate",I2*J2,K2),"")</x:f>
      </x:c>
      <x:c r="M2" s="87"/>
      <x:c r="N2" s="89" t="str">
        <x:f>IF(AND(ISNUMBER(H2),ISNUMBER(L2)),L2-H2,"")</x:f>
      </x:c>
      <x:c r="O2" s="90" t="str">
        <x:f>IF(AND(ISNUMBER(H2),ISNUMBER(L2)),IF(H2=0,IF(L2=0,0,"n/a"),N2/H2),"")</x:f>
      </x:c>
      <x:c r="P2" s="90" t="str">
        <x:f>IF(AND(D2="Quantity × Rate",OR(U2="OK",U2="PROVISIONAL")),IF(E2=0,IF(I2=0,0,"n/a"),(I2-E2)/E2),"")</x:f>
      </x:c>
      <x:c r="Q2" s="90" t="str">
        <x:f>IF(AND(D2="Quantity × Rate",OR(U2="OK",U2="PROVISIONAL")),IF(F2=0,IF(J2=0,0,"n/a"),(J2-F2)/F2),"")</x:f>
      </x:c>
      <x:c r="R2" s="84" t="str">
        <x:f>IF(U2="","",IF(OR(U2="INCOMPLETE",U2="MISSING"),"INCOMPLETE",IF('Job Setup'!$E$4&lt;&gt;"VALID","INCOMPLETE",IF(OR(AND(H2=0,L2&lt;&gt;0),AND(D2="Quantity × Rate",E2=0,I2&lt;&gt;0),AND(D2="Quantity × Rate",F2=0,J2&lt;&gt;0),ABS(N2)&gt;='Job Setup'!$B$9,IF(ISNUMBER(O2),ABS(O2)&gt;='Job Setup'!$B$10,FALSE),IF(ISNUMBER(P2),ABS(P2)&gt;='Job Setup'!$B$10,FALSE),IF(ISNUMBER(Q2),ABS(Q2)&gt;='Job Setup'!$B$10,FALSE)),"Yes","No"))))</x:f>
      </x:c>
      <x:c r="S2" s="84" t="str">
        <x:f>IF(R2="Yes","EX-"&amp;TEXT(A2,"00"),"")</x:f>
      </x:c>
      <x:c r="T2" s="86"/>
      <x:c r="U2" s="84" t="str">
        <x:f>IF(NOT(OR(C2&lt;&gt;"",D2&lt;&gt;"",COUNTA(E2:G2)&gt;0,COUNTA(I2:K2)&gt;0,M2&lt;&gt;"",T2&lt;&gt;"")),"",IF(OR(B2="",C2="",D2="",M2=""),"INCOMPLETE",IF(D2="Quantity × Rate",IF(OR(NOT(ISNUMBER(E2)),NOT(ISNUMBER(F2))),"INCOMPLETE",IF(M2="Missing","MISSING",IF(OR(NOT(ISNUMBER(I2)),NOT(ISNUMBER(J2))),"INCOMPLETE",IF(AND(M2="Estimated",T2=""),"INCOMPLETE",IF(M2="Estimated","PROVISIONAL","OK"))))),IF(D2="Lump Sum",IF(NOT(ISNUMBER(G2)),"INCOMPLETE",IF(M2="Missing","MISSING",IF(NOT(ISNUMBER(K2)),"INCOMPLETE",IF(AND(M2="Estimated",T2=""),"INCOMPLETE",IF(M2="Estimated","PROVISIONAL","OK"))))),"INCOMPLETE"))))</x:f>
      </x:c>
    </x:row>
    <x:row r="3">
      <x:c r="A3" s="84" t="n">
        <x:v>2</x:v>
      </x:c>
      <x:c r="B3" s="86"/>
      <x:c r="C3" s="86"/>
      <x:c r="D3" s="86"/>
      <x:c r="E3" s="87"/>
      <x:c r="F3" s="88"/>
      <x:c r="G3" s="88"/>
      <x:c r="H3" s="89" t="str">
        <x:f>IF(NOT(OR(C3&lt;&gt;"",D3&lt;&gt;"",COUNTA(E3:G3)&gt;0,COUNTA(I3:K3)&gt;0,M3&lt;&gt;"",T3&lt;&gt;"")),"",IF(D3="Quantity × Rate",IF(AND(ISNUMBER(E3),ISNUMBER(F3)),E3*F3,""),IF(D3="Lump Sum",IF(ISNUMBER(G3),G3,""),"")))</x:f>
      </x:c>
      <x:c r="I3" s="87"/>
      <x:c r="J3" s="88"/>
      <x:c r="K3" s="88"/>
      <x:c r="L3" s="89" t="str">
        <x:f>IF(OR(U3="OK",U3="PROVISIONAL"),IF(D3="Quantity × Rate",I3*J3,K3),"")</x:f>
      </x:c>
      <x:c r="M3" s="87"/>
      <x:c r="N3" s="89" t="str">
        <x:f>IF(AND(ISNUMBER(H3),ISNUMBER(L3)),L3-H3,"")</x:f>
      </x:c>
      <x:c r="O3" s="90" t="str">
        <x:f>IF(AND(ISNUMBER(H3),ISNUMBER(L3)),IF(H3=0,IF(L3=0,0,"n/a"),N3/H3),"")</x:f>
      </x:c>
      <x:c r="P3" s="90" t="str">
        <x:f>IF(AND(D3="Quantity × Rate",OR(U3="OK",U3="PROVISIONAL")),IF(E3=0,IF(I3=0,0,"n/a"),(I3-E3)/E3),"")</x:f>
      </x:c>
      <x:c r="Q3" s="90" t="str">
        <x:f>IF(AND(D3="Quantity × Rate",OR(U3="OK",U3="PROVISIONAL")),IF(F3=0,IF(J3=0,0,"n/a"),(J3-F3)/F3),"")</x:f>
      </x:c>
      <x:c r="R3" s="84" t="str">
        <x:f>IF(U3="","",IF(OR(U3="INCOMPLETE",U3="MISSING"),"INCOMPLETE",IF('Job Setup'!$E$4&lt;&gt;"VALID","INCOMPLETE",IF(OR(AND(H3=0,L3&lt;&gt;0),AND(D3="Quantity × Rate",E3=0,I3&lt;&gt;0),AND(D3="Quantity × Rate",F3=0,J3&lt;&gt;0),ABS(N3)&gt;='Job Setup'!$B$9,IF(ISNUMBER(O3),ABS(O3)&gt;='Job Setup'!$B$10,FALSE),IF(ISNUMBER(P3),ABS(P3)&gt;='Job Setup'!$B$10,FALSE),IF(ISNUMBER(Q3),ABS(Q3)&gt;='Job Setup'!$B$10,FALSE)),"Yes","No"))))</x:f>
      </x:c>
      <x:c r="S3" s="84" t="str">
        <x:f>IF(R3="Yes","EX-"&amp;TEXT(A3,"00"),"")</x:f>
      </x:c>
      <x:c r="T3" s="86"/>
      <x:c r="U3" s="84" t="str">
        <x:f>IF(NOT(OR(C3&lt;&gt;"",D3&lt;&gt;"",COUNTA(E3:G3)&gt;0,COUNTA(I3:K3)&gt;0,M3&lt;&gt;"",T3&lt;&gt;"")),"",IF(OR(B3="",C3="",D3="",M3=""),"INCOMPLETE",IF(D3="Quantity × Rate",IF(OR(NOT(ISNUMBER(E3)),NOT(ISNUMBER(F3))),"INCOMPLETE",IF(M3="Missing","MISSING",IF(OR(NOT(ISNUMBER(I3)),NOT(ISNUMBER(J3))),"INCOMPLETE",IF(AND(M3="Estimated",T3=""),"INCOMPLETE",IF(M3="Estimated","PROVISIONAL","OK"))))),IF(D3="Lump Sum",IF(NOT(ISNUMBER(G3)),"INCOMPLETE",IF(M3="Missing","MISSING",IF(NOT(ISNUMBER(K3)),"INCOMPLETE",IF(AND(M3="Estimated",T3=""),"INCOMPLETE",IF(M3="Estimated","PROVISIONAL","OK"))))),"INCOMPLETE"))))</x:f>
      </x:c>
    </x:row>
    <x:row r="4">
      <x:c r="A4" s="84" t="n">
        <x:v>3</x:v>
      </x:c>
      <x:c r="B4" s="86"/>
      <x:c r="C4" s="86"/>
      <x:c r="D4" s="86"/>
      <x:c r="E4" s="87"/>
      <x:c r="F4" s="88"/>
      <x:c r="G4" s="88"/>
      <x:c r="H4" s="89" t="str">
        <x:f>IF(NOT(OR(C4&lt;&gt;"",D4&lt;&gt;"",COUNTA(E4:G4)&gt;0,COUNTA(I4:K4)&gt;0,M4&lt;&gt;"",T4&lt;&gt;"")),"",IF(D4="Quantity × Rate",IF(AND(ISNUMBER(E4),ISNUMBER(F4)),E4*F4,""),IF(D4="Lump Sum",IF(ISNUMBER(G4),G4,""),"")))</x:f>
      </x:c>
      <x:c r="I4" s="87"/>
      <x:c r="J4" s="88"/>
      <x:c r="K4" s="88"/>
      <x:c r="L4" s="89" t="str">
        <x:f>IF(OR(U4="OK",U4="PROVISIONAL"),IF(D4="Quantity × Rate",I4*J4,K4),"")</x:f>
      </x:c>
      <x:c r="M4" s="87"/>
      <x:c r="N4" s="89" t="str">
        <x:f>IF(AND(ISNUMBER(H4),ISNUMBER(L4)),L4-H4,"")</x:f>
      </x:c>
      <x:c r="O4" s="90" t="str">
        <x:f>IF(AND(ISNUMBER(H4),ISNUMBER(L4)),IF(H4=0,IF(L4=0,0,"n/a"),N4/H4),"")</x:f>
      </x:c>
      <x:c r="P4" s="90" t="str">
        <x:f>IF(AND(D4="Quantity × Rate",OR(U4="OK",U4="PROVISIONAL")),IF(E4=0,IF(I4=0,0,"n/a"),(I4-E4)/E4),"")</x:f>
      </x:c>
      <x:c r="Q4" s="90" t="str">
        <x:f>IF(AND(D4="Quantity × Rate",OR(U4="OK",U4="PROVISIONAL")),IF(F4=0,IF(J4=0,0,"n/a"),(J4-F4)/F4),"")</x:f>
      </x:c>
      <x:c r="R4" s="84" t="str">
        <x:f>IF(U4="","",IF(OR(U4="INCOMPLETE",U4="MISSING"),"INCOMPLETE",IF('Job Setup'!$E$4&lt;&gt;"VALID","INCOMPLETE",IF(OR(AND(H4=0,L4&lt;&gt;0),AND(D4="Quantity × Rate",E4=0,I4&lt;&gt;0),AND(D4="Quantity × Rate",F4=0,J4&lt;&gt;0),ABS(N4)&gt;='Job Setup'!$B$9,IF(ISNUMBER(O4),ABS(O4)&gt;='Job Setup'!$B$10,FALSE),IF(ISNUMBER(P4),ABS(P4)&gt;='Job Setup'!$B$10,FALSE),IF(ISNUMBER(Q4),ABS(Q4)&gt;='Job Setup'!$B$10,FALSE)),"Yes","No"))))</x:f>
      </x:c>
      <x:c r="S4" s="84" t="str">
        <x:f>IF(R4="Yes","EX-"&amp;TEXT(A4,"00"),"")</x:f>
      </x:c>
      <x:c r="T4" s="86"/>
      <x:c r="U4" s="84" t="str">
        <x:f>IF(NOT(OR(C4&lt;&gt;"",D4&lt;&gt;"",COUNTA(E4:G4)&gt;0,COUNTA(I4:K4)&gt;0,M4&lt;&gt;"",T4&lt;&gt;"")),"",IF(OR(B4="",C4="",D4="",M4=""),"INCOMPLETE",IF(D4="Quantity × Rate",IF(OR(NOT(ISNUMBER(E4)),NOT(ISNUMBER(F4))),"INCOMPLETE",IF(M4="Missing","MISSING",IF(OR(NOT(ISNUMBER(I4)),NOT(ISNUMBER(J4))),"INCOMPLETE",IF(AND(M4="Estimated",T4=""),"INCOMPLETE",IF(M4="Estimated","PROVISIONAL","OK"))))),IF(D4="Lump Sum",IF(NOT(ISNUMBER(G4)),"INCOMPLETE",IF(M4="Missing","MISSING",IF(NOT(ISNUMBER(K4)),"INCOMPLETE",IF(AND(M4="Estimated",T4=""),"INCOMPLETE",IF(M4="Estimated","PROVISIONAL","OK"))))),"INCOMPLETE"))))</x:f>
      </x:c>
    </x:row>
    <x:row r="5">
      <x:c r="A5" s="84" t="n">
        <x:v>4</x:v>
      </x:c>
      <x:c r="B5" s="86"/>
      <x:c r="C5" s="86"/>
      <x:c r="D5" s="86"/>
      <x:c r="E5" s="87"/>
      <x:c r="F5" s="88"/>
      <x:c r="G5" s="88"/>
      <x:c r="H5" s="89" t="str">
        <x:f>IF(NOT(OR(C5&lt;&gt;"",D5&lt;&gt;"",COUNTA(E5:G5)&gt;0,COUNTA(I5:K5)&gt;0,M5&lt;&gt;"",T5&lt;&gt;"")),"",IF(D5="Quantity × Rate",IF(AND(ISNUMBER(E5),ISNUMBER(F5)),E5*F5,""),IF(D5="Lump Sum",IF(ISNUMBER(G5),G5,""),"")))</x:f>
      </x:c>
      <x:c r="I5" s="87"/>
      <x:c r="J5" s="88"/>
      <x:c r="K5" s="88"/>
      <x:c r="L5" s="89" t="str">
        <x:f>IF(OR(U5="OK",U5="PROVISIONAL"),IF(D5="Quantity × Rate",I5*J5,K5),"")</x:f>
      </x:c>
      <x:c r="M5" s="87"/>
      <x:c r="N5" s="89" t="str">
        <x:f>IF(AND(ISNUMBER(H5),ISNUMBER(L5)),L5-H5,"")</x:f>
      </x:c>
      <x:c r="O5" s="90" t="str">
        <x:f>IF(AND(ISNUMBER(H5),ISNUMBER(L5)),IF(H5=0,IF(L5=0,0,"n/a"),N5/H5),"")</x:f>
      </x:c>
      <x:c r="P5" s="90" t="str">
        <x:f>IF(AND(D5="Quantity × Rate",OR(U5="OK",U5="PROVISIONAL")),IF(E5=0,IF(I5=0,0,"n/a"),(I5-E5)/E5),"")</x:f>
      </x:c>
      <x:c r="Q5" s="90" t="str">
        <x:f>IF(AND(D5="Quantity × Rate",OR(U5="OK",U5="PROVISIONAL")),IF(F5=0,IF(J5=0,0,"n/a"),(J5-F5)/F5),"")</x:f>
      </x:c>
      <x:c r="R5" s="84" t="str">
        <x:f>IF(U5="","",IF(OR(U5="INCOMPLETE",U5="MISSING"),"INCOMPLETE",IF('Job Setup'!$E$4&lt;&gt;"VALID","INCOMPLETE",IF(OR(AND(H5=0,L5&lt;&gt;0),AND(D5="Quantity × Rate",E5=0,I5&lt;&gt;0),AND(D5="Quantity × Rate",F5=0,J5&lt;&gt;0),ABS(N5)&gt;='Job Setup'!$B$9,IF(ISNUMBER(O5),ABS(O5)&gt;='Job Setup'!$B$10,FALSE),IF(ISNUMBER(P5),ABS(P5)&gt;='Job Setup'!$B$10,FALSE),IF(ISNUMBER(Q5),ABS(Q5)&gt;='Job Setup'!$B$10,FALSE)),"Yes","No"))))</x:f>
      </x:c>
      <x:c r="S5" s="84" t="str">
        <x:f>IF(R5="Yes","EX-"&amp;TEXT(A5,"00"),"")</x:f>
      </x:c>
      <x:c r="T5" s="86"/>
      <x:c r="U5" s="84" t="str">
        <x:f>IF(NOT(OR(C5&lt;&gt;"",D5&lt;&gt;"",COUNTA(E5:G5)&gt;0,COUNTA(I5:K5)&gt;0,M5&lt;&gt;"",T5&lt;&gt;"")),"",IF(OR(B5="",C5="",D5="",M5=""),"INCOMPLETE",IF(D5="Quantity × Rate",IF(OR(NOT(ISNUMBER(E5)),NOT(ISNUMBER(F5))),"INCOMPLETE",IF(M5="Missing","MISSING",IF(OR(NOT(ISNUMBER(I5)),NOT(ISNUMBER(J5))),"INCOMPLETE",IF(AND(M5="Estimated",T5=""),"INCOMPLETE",IF(M5="Estimated","PROVISIONAL","OK"))))),IF(D5="Lump Sum",IF(NOT(ISNUMBER(G5)),"INCOMPLETE",IF(M5="Missing","MISSING",IF(NOT(ISNUMBER(K5)),"INCOMPLETE",IF(AND(M5="Estimated",T5=""),"INCOMPLETE",IF(M5="Estimated","PROVISIONAL","OK"))))),"INCOMPLETE"))))</x:f>
      </x:c>
    </x:row>
    <x:row r="6">
      <x:c r="A6" s="84" t="n">
        <x:v>5</x:v>
      </x:c>
      <x:c r="B6" s="86"/>
      <x:c r="C6" s="86"/>
      <x:c r="D6" s="86"/>
      <x:c r="E6" s="87"/>
      <x:c r="F6" s="88"/>
      <x:c r="G6" s="88"/>
      <x:c r="H6" s="89" t="str">
        <x:f>IF(NOT(OR(C6&lt;&gt;"",D6&lt;&gt;"",COUNTA(E6:G6)&gt;0,COUNTA(I6:K6)&gt;0,M6&lt;&gt;"",T6&lt;&gt;"")),"",IF(D6="Quantity × Rate",IF(AND(ISNUMBER(E6),ISNUMBER(F6)),E6*F6,""),IF(D6="Lump Sum",IF(ISNUMBER(G6),G6,""),"")))</x:f>
      </x:c>
      <x:c r="I6" s="87"/>
      <x:c r="J6" s="88"/>
      <x:c r="K6" s="88"/>
      <x:c r="L6" s="89" t="str">
        <x:f>IF(OR(U6="OK",U6="PROVISIONAL"),IF(D6="Quantity × Rate",I6*J6,K6),"")</x:f>
      </x:c>
      <x:c r="M6" s="87"/>
      <x:c r="N6" s="89" t="str">
        <x:f>IF(AND(ISNUMBER(H6),ISNUMBER(L6)),L6-H6,"")</x:f>
      </x:c>
      <x:c r="O6" s="90" t="str">
        <x:f>IF(AND(ISNUMBER(H6),ISNUMBER(L6)),IF(H6=0,IF(L6=0,0,"n/a"),N6/H6),"")</x:f>
      </x:c>
      <x:c r="P6" s="90" t="str">
        <x:f>IF(AND(D6="Quantity × Rate",OR(U6="OK",U6="PROVISIONAL")),IF(E6=0,IF(I6=0,0,"n/a"),(I6-E6)/E6),"")</x:f>
      </x:c>
      <x:c r="Q6" s="90" t="str">
        <x:f>IF(AND(D6="Quantity × Rate",OR(U6="OK",U6="PROVISIONAL")),IF(F6=0,IF(J6=0,0,"n/a"),(J6-F6)/F6),"")</x:f>
      </x:c>
      <x:c r="R6" s="84" t="str">
        <x:f>IF(U6="","",IF(OR(U6="INCOMPLETE",U6="MISSING"),"INCOMPLETE",IF('Job Setup'!$E$4&lt;&gt;"VALID","INCOMPLETE",IF(OR(AND(H6=0,L6&lt;&gt;0),AND(D6="Quantity × Rate",E6=0,I6&lt;&gt;0),AND(D6="Quantity × Rate",F6=0,J6&lt;&gt;0),ABS(N6)&gt;='Job Setup'!$B$9,IF(ISNUMBER(O6),ABS(O6)&gt;='Job Setup'!$B$10,FALSE),IF(ISNUMBER(P6),ABS(P6)&gt;='Job Setup'!$B$10,FALSE),IF(ISNUMBER(Q6),ABS(Q6)&gt;='Job Setup'!$B$10,FALSE)),"Yes","No"))))</x:f>
      </x:c>
      <x:c r="S6" s="84" t="str">
        <x:f>IF(R6="Yes","EX-"&amp;TEXT(A6,"00"),"")</x:f>
      </x:c>
      <x:c r="T6" s="86"/>
      <x:c r="U6" s="84" t="str">
        <x:f>IF(NOT(OR(C6&lt;&gt;"",D6&lt;&gt;"",COUNTA(E6:G6)&gt;0,COUNTA(I6:K6)&gt;0,M6&lt;&gt;"",T6&lt;&gt;"")),"",IF(OR(B6="",C6="",D6="",M6=""),"INCOMPLETE",IF(D6="Quantity × Rate",IF(OR(NOT(ISNUMBER(E6)),NOT(ISNUMBER(F6))),"INCOMPLETE",IF(M6="Missing","MISSING",IF(OR(NOT(ISNUMBER(I6)),NOT(ISNUMBER(J6))),"INCOMPLETE",IF(AND(M6="Estimated",T6=""),"INCOMPLETE",IF(M6="Estimated","PROVISIONAL","OK"))))),IF(D6="Lump Sum",IF(NOT(ISNUMBER(G6)),"INCOMPLETE",IF(M6="Missing","MISSING",IF(NOT(ISNUMBER(K6)),"INCOMPLETE",IF(AND(M6="Estimated",T6=""),"INCOMPLETE",IF(M6="Estimated","PROVISIONAL","OK"))))),"INCOMPLETE"))))</x:f>
      </x:c>
    </x:row>
    <x:row r="7">
      <x:c r="A7" s="84" t="n">
        <x:v>6</x:v>
      </x:c>
      <x:c r="B7" s="86"/>
      <x:c r="C7" s="86"/>
      <x:c r="D7" s="86"/>
      <x:c r="E7" s="87"/>
      <x:c r="F7" s="88"/>
      <x:c r="G7" s="88"/>
      <x:c r="H7" s="89" t="str">
        <x:f>IF(NOT(OR(C7&lt;&gt;"",D7&lt;&gt;"",COUNTA(E7:G7)&gt;0,COUNTA(I7:K7)&gt;0,M7&lt;&gt;"",T7&lt;&gt;"")),"",IF(D7="Quantity × Rate",IF(AND(ISNUMBER(E7),ISNUMBER(F7)),E7*F7,""),IF(D7="Lump Sum",IF(ISNUMBER(G7),G7,""),"")))</x:f>
      </x:c>
      <x:c r="I7" s="87"/>
      <x:c r="J7" s="88"/>
      <x:c r="K7" s="88"/>
      <x:c r="L7" s="89" t="str">
        <x:f>IF(OR(U7="OK",U7="PROVISIONAL"),IF(D7="Quantity × Rate",I7*J7,K7),"")</x:f>
      </x:c>
      <x:c r="M7" s="87"/>
      <x:c r="N7" s="89" t="str">
        <x:f>IF(AND(ISNUMBER(H7),ISNUMBER(L7)),L7-H7,"")</x:f>
      </x:c>
      <x:c r="O7" s="90" t="str">
        <x:f>IF(AND(ISNUMBER(H7),ISNUMBER(L7)),IF(H7=0,IF(L7=0,0,"n/a"),N7/H7),"")</x:f>
      </x:c>
      <x:c r="P7" s="90" t="str">
        <x:f>IF(AND(D7="Quantity × Rate",OR(U7="OK",U7="PROVISIONAL")),IF(E7=0,IF(I7=0,0,"n/a"),(I7-E7)/E7),"")</x:f>
      </x:c>
      <x:c r="Q7" s="90" t="str">
        <x:f>IF(AND(D7="Quantity × Rate",OR(U7="OK",U7="PROVISIONAL")),IF(F7=0,IF(J7=0,0,"n/a"),(J7-F7)/F7),"")</x:f>
      </x:c>
      <x:c r="R7" s="84" t="str">
        <x:f>IF(U7="","",IF(OR(U7="INCOMPLETE",U7="MISSING"),"INCOMPLETE",IF('Job Setup'!$E$4&lt;&gt;"VALID","INCOMPLETE",IF(OR(AND(H7=0,L7&lt;&gt;0),AND(D7="Quantity × Rate",E7=0,I7&lt;&gt;0),AND(D7="Quantity × Rate",F7=0,J7&lt;&gt;0),ABS(N7)&gt;='Job Setup'!$B$9,IF(ISNUMBER(O7),ABS(O7)&gt;='Job Setup'!$B$10,FALSE),IF(ISNUMBER(P7),ABS(P7)&gt;='Job Setup'!$B$10,FALSE),IF(ISNUMBER(Q7),ABS(Q7)&gt;='Job Setup'!$B$10,FALSE)),"Yes","No"))))</x:f>
      </x:c>
      <x:c r="S7" s="84" t="str">
        <x:f>IF(R7="Yes","EX-"&amp;TEXT(A7,"00"),"")</x:f>
      </x:c>
      <x:c r="T7" s="86"/>
      <x:c r="U7" s="84" t="str">
        <x:f>IF(NOT(OR(C7&lt;&gt;"",D7&lt;&gt;"",COUNTA(E7:G7)&gt;0,COUNTA(I7:K7)&gt;0,M7&lt;&gt;"",T7&lt;&gt;"")),"",IF(OR(B7="",C7="",D7="",M7=""),"INCOMPLETE",IF(D7="Quantity × Rate",IF(OR(NOT(ISNUMBER(E7)),NOT(ISNUMBER(F7))),"INCOMPLETE",IF(M7="Missing","MISSING",IF(OR(NOT(ISNUMBER(I7)),NOT(ISNUMBER(J7))),"INCOMPLETE",IF(AND(M7="Estimated",T7=""),"INCOMPLETE",IF(M7="Estimated","PROVISIONAL","OK"))))),IF(D7="Lump Sum",IF(NOT(ISNUMBER(G7)),"INCOMPLETE",IF(M7="Missing","MISSING",IF(NOT(ISNUMBER(K7)),"INCOMPLETE",IF(AND(M7="Estimated",T7=""),"INCOMPLETE",IF(M7="Estimated","PROVISIONAL","OK"))))),"INCOMPLETE"))))</x:f>
      </x:c>
    </x:row>
    <x:row r="8">
      <x:c r="A8" s="84" t="n">
        <x:v>7</x:v>
      </x:c>
      <x:c r="B8" s="86"/>
      <x:c r="C8" s="86"/>
      <x:c r="D8" s="86"/>
      <x:c r="E8" s="87"/>
      <x:c r="F8" s="88"/>
      <x:c r="G8" s="88"/>
      <x:c r="H8" s="89" t="str">
        <x:f>IF(NOT(OR(C8&lt;&gt;"",D8&lt;&gt;"",COUNTA(E8:G8)&gt;0,COUNTA(I8:K8)&gt;0,M8&lt;&gt;"",T8&lt;&gt;"")),"",IF(D8="Quantity × Rate",IF(AND(ISNUMBER(E8),ISNUMBER(F8)),E8*F8,""),IF(D8="Lump Sum",IF(ISNUMBER(G8),G8,""),"")))</x:f>
      </x:c>
      <x:c r="I8" s="87"/>
      <x:c r="J8" s="88"/>
      <x:c r="K8" s="88"/>
      <x:c r="L8" s="89" t="str">
        <x:f>IF(OR(U8="OK",U8="PROVISIONAL"),IF(D8="Quantity × Rate",I8*J8,K8),"")</x:f>
      </x:c>
      <x:c r="M8" s="87"/>
      <x:c r="N8" s="89" t="str">
        <x:f>IF(AND(ISNUMBER(H8),ISNUMBER(L8)),L8-H8,"")</x:f>
      </x:c>
      <x:c r="O8" s="90" t="str">
        <x:f>IF(AND(ISNUMBER(H8),ISNUMBER(L8)),IF(H8=0,IF(L8=0,0,"n/a"),N8/H8),"")</x:f>
      </x:c>
      <x:c r="P8" s="90" t="str">
        <x:f>IF(AND(D8="Quantity × Rate",OR(U8="OK",U8="PROVISIONAL")),IF(E8=0,IF(I8=0,0,"n/a"),(I8-E8)/E8),"")</x:f>
      </x:c>
      <x:c r="Q8" s="90" t="str">
        <x:f>IF(AND(D8="Quantity × Rate",OR(U8="OK",U8="PROVISIONAL")),IF(F8=0,IF(J8=0,0,"n/a"),(J8-F8)/F8),"")</x:f>
      </x:c>
      <x:c r="R8" s="84" t="str">
        <x:f>IF(U8="","",IF(OR(U8="INCOMPLETE",U8="MISSING"),"INCOMPLETE",IF('Job Setup'!$E$4&lt;&gt;"VALID","INCOMPLETE",IF(OR(AND(H8=0,L8&lt;&gt;0),AND(D8="Quantity × Rate",E8=0,I8&lt;&gt;0),AND(D8="Quantity × Rate",F8=0,J8&lt;&gt;0),ABS(N8)&gt;='Job Setup'!$B$9,IF(ISNUMBER(O8),ABS(O8)&gt;='Job Setup'!$B$10,FALSE),IF(ISNUMBER(P8),ABS(P8)&gt;='Job Setup'!$B$10,FALSE),IF(ISNUMBER(Q8),ABS(Q8)&gt;='Job Setup'!$B$10,FALSE)),"Yes","No"))))</x:f>
      </x:c>
      <x:c r="S8" s="84" t="str">
        <x:f>IF(R8="Yes","EX-"&amp;TEXT(A8,"00"),"")</x:f>
      </x:c>
      <x:c r="T8" s="86"/>
      <x:c r="U8" s="84" t="str">
        <x:f>IF(NOT(OR(C8&lt;&gt;"",D8&lt;&gt;"",COUNTA(E8:G8)&gt;0,COUNTA(I8:K8)&gt;0,M8&lt;&gt;"",T8&lt;&gt;"")),"",IF(OR(B8="",C8="",D8="",M8=""),"INCOMPLETE",IF(D8="Quantity × Rate",IF(OR(NOT(ISNUMBER(E8)),NOT(ISNUMBER(F8))),"INCOMPLETE",IF(M8="Missing","MISSING",IF(OR(NOT(ISNUMBER(I8)),NOT(ISNUMBER(J8))),"INCOMPLETE",IF(AND(M8="Estimated",T8=""),"INCOMPLETE",IF(M8="Estimated","PROVISIONAL","OK"))))),IF(D8="Lump Sum",IF(NOT(ISNUMBER(G8)),"INCOMPLETE",IF(M8="Missing","MISSING",IF(NOT(ISNUMBER(K8)),"INCOMPLETE",IF(AND(M8="Estimated",T8=""),"INCOMPLETE",IF(M8="Estimated","PROVISIONAL","OK"))))),"INCOMPLETE"))))</x:f>
      </x:c>
    </x:row>
    <x:row r="9">
      <x:c r="A9" s="84" t="n">
        <x:v>8</x:v>
      </x:c>
      <x:c r="B9" s="86"/>
      <x:c r="C9" s="86"/>
      <x:c r="D9" s="86"/>
      <x:c r="E9" s="87"/>
      <x:c r="F9" s="88"/>
      <x:c r="G9" s="88"/>
      <x:c r="H9" s="89" t="str">
        <x:f>IF(NOT(OR(C9&lt;&gt;"",D9&lt;&gt;"",COUNTA(E9:G9)&gt;0,COUNTA(I9:K9)&gt;0,M9&lt;&gt;"",T9&lt;&gt;"")),"",IF(D9="Quantity × Rate",IF(AND(ISNUMBER(E9),ISNUMBER(F9)),E9*F9,""),IF(D9="Lump Sum",IF(ISNUMBER(G9),G9,""),"")))</x:f>
      </x:c>
      <x:c r="I9" s="87"/>
      <x:c r="J9" s="88"/>
      <x:c r="K9" s="88"/>
      <x:c r="L9" s="89" t="str">
        <x:f>IF(OR(U9="OK",U9="PROVISIONAL"),IF(D9="Quantity × Rate",I9*J9,K9),"")</x:f>
      </x:c>
      <x:c r="M9" s="87"/>
      <x:c r="N9" s="89" t="str">
        <x:f>IF(AND(ISNUMBER(H9),ISNUMBER(L9)),L9-H9,"")</x:f>
      </x:c>
      <x:c r="O9" s="90" t="str">
        <x:f>IF(AND(ISNUMBER(H9),ISNUMBER(L9)),IF(H9=0,IF(L9=0,0,"n/a"),N9/H9),"")</x:f>
      </x:c>
      <x:c r="P9" s="90" t="str">
        <x:f>IF(AND(D9="Quantity × Rate",OR(U9="OK",U9="PROVISIONAL")),IF(E9=0,IF(I9=0,0,"n/a"),(I9-E9)/E9),"")</x:f>
      </x:c>
      <x:c r="Q9" s="90" t="str">
        <x:f>IF(AND(D9="Quantity × Rate",OR(U9="OK",U9="PROVISIONAL")),IF(F9=0,IF(J9=0,0,"n/a"),(J9-F9)/F9),"")</x:f>
      </x:c>
      <x:c r="R9" s="84" t="str">
        <x:f>IF(U9="","",IF(OR(U9="INCOMPLETE",U9="MISSING"),"INCOMPLETE",IF('Job Setup'!$E$4&lt;&gt;"VALID","INCOMPLETE",IF(OR(AND(H9=0,L9&lt;&gt;0),AND(D9="Quantity × Rate",E9=0,I9&lt;&gt;0),AND(D9="Quantity × Rate",F9=0,J9&lt;&gt;0),ABS(N9)&gt;='Job Setup'!$B$9,IF(ISNUMBER(O9),ABS(O9)&gt;='Job Setup'!$B$10,FALSE),IF(ISNUMBER(P9),ABS(P9)&gt;='Job Setup'!$B$10,FALSE),IF(ISNUMBER(Q9),ABS(Q9)&gt;='Job Setup'!$B$10,FALSE)),"Yes","No"))))</x:f>
      </x:c>
      <x:c r="S9" s="84" t="str">
        <x:f>IF(R9="Yes","EX-"&amp;TEXT(A9,"00"),"")</x:f>
      </x:c>
      <x:c r="T9" s="86"/>
      <x:c r="U9" s="84" t="str">
        <x:f>IF(NOT(OR(C9&lt;&gt;"",D9&lt;&gt;"",COUNTA(E9:G9)&gt;0,COUNTA(I9:K9)&gt;0,M9&lt;&gt;"",T9&lt;&gt;"")),"",IF(OR(B9="",C9="",D9="",M9=""),"INCOMPLETE",IF(D9="Quantity × Rate",IF(OR(NOT(ISNUMBER(E9)),NOT(ISNUMBER(F9))),"INCOMPLETE",IF(M9="Missing","MISSING",IF(OR(NOT(ISNUMBER(I9)),NOT(ISNUMBER(J9))),"INCOMPLETE",IF(AND(M9="Estimated",T9=""),"INCOMPLETE",IF(M9="Estimated","PROVISIONAL","OK"))))),IF(D9="Lump Sum",IF(NOT(ISNUMBER(G9)),"INCOMPLETE",IF(M9="Missing","MISSING",IF(NOT(ISNUMBER(K9)),"INCOMPLETE",IF(AND(M9="Estimated",T9=""),"INCOMPLETE",IF(M9="Estimated","PROVISIONAL","OK"))))),"INCOMPLETE"))))</x:f>
      </x:c>
    </x:row>
    <x:row r="10">
      <x:c r="A10" s="84" t="n">
        <x:v>9</x:v>
      </x:c>
      <x:c r="B10" s="86"/>
      <x:c r="C10" s="86"/>
      <x:c r="D10" s="86"/>
      <x:c r="E10" s="87"/>
      <x:c r="F10" s="88"/>
      <x:c r="G10" s="88"/>
      <x:c r="H10" s="89" t="str">
        <x:f>IF(NOT(OR(C10&lt;&gt;"",D10&lt;&gt;"",COUNTA(E10:G10)&gt;0,COUNTA(I10:K10)&gt;0,M10&lt;&gt;"",T10&lt;&gt;"")),"",IF(D10="Quantity × Rate",IF(AND(ISNUMBER(E10),ISNUMBER(F10)),E10*F10,""),IF(D10="Lump Sum",IF(ISNUMBER(G10),G10,""),"")))</x:f>
      </x:c>
      <x:c r="I10" s="87"/>
      <x:c r="J10" s="88"/>
      <x:c r="K10" s="88"/>
      <x:c r="L10" s="89" t="str">
        <x:f>IF(OR(U10="OK",U10="PROVISIONAL"),IF(D10="Quantity × Rate",I10*J10,K10),"")</x:f>
      </x:c>
      <x:c r="M10" s="87"/>
      <x:c r="N10" s="89" t="str">
        <x:f>IF(AND(ISNUMBER(H10),ISNUMBER(L10)),L10-H10,"")</x:f>
      </x:c>
      <x:c r="O10" s="90" t="str">
        <x:f>IF(AND(ISNUMBER(H10),ISNUMBER(L10)),IF(H10=0,IF(L10=0,0,"n/a"),N10/H10),"")</x:f>
      </x:c>
      <x:c r="P10" s="90" t="str">
        <x:f>IF(AND(D10="Quantity × Rate",OR(U10="OK",U10="PROVISIONAL")),IF(E10=0,IF(I10=0,0,"n/a"),(I10-E10)/E10),"")</x:f>
      </x:c>
      <x:c r="Q10" s="90" t="str">
        <x:f>IF(AND(D10="Quantity × Rate",OR(U10="OK",U10="PROVISIONAL")),IF(F10=0,IF(J10=0,0,"n/a"),(J10-F10)/F10),"")</x:f>
      </x:c>
      <x:c r="R10" s="84" t="str">
        <x:f>IF(U10="","",IF(OR(U10="INCOMPLETE",U10="MISSING"),"INCOMPLETE",IF('Job Setup'!$E$4&lt;&gt;"VALID","INCOMPLETE",IF(OR(AND(H10=0,L10&lt;&gt;0),AND(D10="Quantity × Rate",E10=0,I10&lt;&gt;0),AND(D10="Quantity × Rate",F10=0,J10&lt;&gt;0),ABS(N10)&gt;='Job Setup'!$B$9,IF(ISNUMBER(O10),ABS(O10)&gt;='Job Setup'!$B$10,FALSE),IF(ISNUMBER(P10),ABS(P10)&gt;='Job Setup'!$B$10,FALSE),IF(ISNUMBER(Q10),ABS(Q10)&gt;='Job Setup'!$B$10,FALSE)),"Yes","No"))))</x:f>
      </x:c>
      <x:c r="S10" s="84" t="str">
        <x:f>IF(R10="Yes","EX-"&amp;TEXT(A10,"00"),"")</x:f>
      </x:c>
      <x:c r="T10" s="86"/>
      <x:c r="U10" s="84" t="str">
        <x:f>IF(NOT(OR(C10&lt;&gt;"",D10&lt;&gt;"",COUNTA(E10:G10)&gt;0,COUNTA(I10:K10)&gt;0,M10&lt;&gt;"",T10&lt;&gt;"")),"",IF(OR(B10="",C10="",D10="",M10=""),"INCOMPLETE",IF(D10="Quantity × Rate",IF(OR(NOT(ISNUMBER(E10)),NOT(ISNUMBER(F10))),"INCOMPLETE",IF(M10="Missing","MISSING",IF(OR(NOT(ISNUMBER(I10)),NOT(ISNUMBER(J10))),"INCOMPLETE",IF(AND(M10="Estimated",T10=""),"INCOMPLETE",IF(M10="Estimated","PROVISIONAL","OK"))))),IF(D10="Lump Sum",IF(NOT(ISNUMBER(G10)),"INCOMPLETE",IF(M10="Missing","MISSING",IF(NOT(ISNUMBER(K10)),"INCOMPLETE",IF(AND(M10="Estimated",T10=""),"INCOMPLETE",IF(M10="Estimated","PROVISIONAL","OK"))))),"INCOMPLETE"))))</x:f>
      </x:c>
    </x:row>
    <x:row r="11">
      <x:c r="A11" s="84" t="n">
        <x:v>10</x:v>
      </x:c>
      <x:c r="B11" s="86"/>
      <x:c r="C11" s="86"/>
      <x:c r="D11" s="86"/>
      <x:c r="E11" s="87"/>
      <x:c r="F11" s="88"/>
      <x:c r="G11" s="88"/>
      <x:c r="H11" s="89" t="str">
        <x:f>IF(NOT(OR(C11&lt;&gt;"",D11&lt;&gt;"",COUNTA(E11:G11)&gt;0,COUNTA(I11:K11)&gt;0,M11&lt;&gt;"",T11&lt;&gt;"")),"",IF(D11="Quantity × Rate",IF(AND(ISNUMBER(E11),ISNUMBER(F11)),E11*F11,""),IF(D11="Lump Sum",IF(ISNUMBER(G11),G11,""),"")))</x:f>
      </x:c>
      <x:c r="I11" s="87"/>
      <x:c r="J11" s="88"/>
      <x:c r="K11" s="88"/>
      <x:c r="L11" s="89" t="str">
        <x:f>IF(OR(U11="OK",U11="PROVISIONAL"),IF(D11="Quantity × Rate",I11*J11,K11),"")</x:f>
      </x:c>
      <x:c r="M11" s="87"/>
      <x:c r="N11" s="89" t="str">
        <x:f>IF(AND(ISNUMBER(H11),ISNUMBER(L11)),L11-H11,"")</x:f>
      </x:c>
      <x:c r="O11" s="90" t="str">
        <x:f>IF(AND(ISNUMBER(H11),ISNUMBER(L11)),IF(H11=0,IF(L11=0,0,"n/a"),N11/H11),"")</x:f>
      </x:c>
      <x:c r="P11" s="90" t="str">
        <x:f>IF(AND(D11="Quantity × Rate",OR(U11="OK",U11="PROVISIONAL")),IF(E11=0,IF(I11=0,0,"n/a"),(I11-E11)/E11),"")</x:f>
      </x:c>
      <x:c r="Q11" s="90" t="str">
        <x:f>IF(AND(D11="Quantity × Rate",OR(U11="OK",U11="PROVISIONAL")),IF(F11=0,IF(J11=0,0,"n/a"),(J11-F11)/F11),"")</x:f>
      </x:c>
      <x:c r="R11" s="84" t="str">
        <x:f>IF(U11="","",IF(OR(U11="INCOMPLETE",U11="MISSING"),"INCOMPLETE",IF('Job Setup'!$E$4&lt;&gt;"VALID","INCOMPLETE",IF(OR(AND(H11=0,L11&lt;&gt;0),AND(D11="Quantity × Rate",E11=0,I11&lt;&gt;0),AND(D11="Quantity × Rate",F11=0,J11&lt;&gt;0),ABS(N11)&gt;='Job Setup'!$B$9,IF(ISNUMBER(O11),ABS(O11)&gt;='Job Setup'!$B$10,FALSE),IF(ISNUMBER(P11),ABS(P11)&gt;='Job Setup'!$B$10,FALSE),IF(ISNUMBER(Q11),ABS(Q11)&gt;='Job Setup'!$B$10,FALSE)),"Yes","No"))))</x:f>
      </x:c>
      <x:c r="S11" s="84" t="str">
        <x:f>IF(R11="Yes","EX-"&amp;TEXT(A11,"00"),"")</x:f>
      </x:c>
      <x:c r="T11" s="86"/>
      <x:c r="U11" s="84" t="str">
        <x:f>IF(NOT(OR(C11&lt;&gt;"",D11&lt;&gt;"",COUNTA(E11:G11)&gt;0,COUNTA(I11:K11)&gt;0,M11&lt;&gt;"",T11&lt;&gt;"")),"",IF(OR(B11="",C11="",D11="",M11=""),"INCOMPLETE",IF(D11="Quantity × Rate",IF(OR(NOT(ISNUMBER(E11)),NOT(ISNUMBER(F11))),"INCOMPLETE",IF(M11="Missing","MISSING",IF(OR(NOT(ISNUMBER(I11)),NOT(ISNUMBER(J11))),"INCOMPLETE",IF(AND(M11="Estimated",T11=""),"INCOMPLETE",IF(M11="Estimated","PROVISIONAL","OK"))))),IF(D11="Lump Sum",IF(NOT(ISNUMBER(G11)),"INCOMPLETE",IF(M11="Missing","MISSING",IF(NOT(ISNUMBER(K11)),"INCOMPLETE",IF(AND(M11="Estimated",T11=""),"INCOMPLETE",IF(M11="Estimated","PROVISIONAL","OK"))))),"INCOMPLETE"))))</x:f>
      </x:c>
    </x:row>
    <x:row r="12">
      <x:c r="A12" s="84" t="n">
        <x:v>11</x:v>
      </x:c>
      <x:c r="B12" s="86"/>
      <x:c r="C12" s="86"/>
      <x:c r="D12" s="86"/>
      <x:c r="E12" s="87"/>
      <x:c r="F12" s="88"/>
      <x:c r="G12" s="88"/>
      <x:c r="H12" s="89" t="str">
        <x:f>IF(NOT(OR(C12&lt;&gt;"",D12&lt;&gt;"",COUNTA(E12:G12)&gt;0,COUNTA(I12:K12)&gt;0,M12&lt;&gt;"",T12&lt;&gt;"")),"",IF(D12="Quantity × Rate",IF(AND(ISNUMBER(E12),ISNUMBER(F12)),E12*F12,""),IF(D12="Lump Sum",IF(ISNUMBER(G12),G12,""),"")))</x:f>
      </x:c>
      <x:c r="I12" s="87"/>
      <x:c r="J12" s="88"/>
      <x:c r="K12" s="88"/>
      <x:c r="L12" s="89" t="str">
        <x:f>IF(OR(U12="OK",U12="PROVISIONAL"),IF(D12="Quantity × Rate",I12*J12,K12),"")</x:f>
      </x:c>
      <x:c r="M12" s="87"/>
      <x:c r="N12" s="89" t="str">
        <x:f>IF(AND(ISNUMBER(H12),ISNUMBER(L12)),L12-H12,"")</x:f>
      </x:c>
      <x:c r="O12" s="90" t="str">
        <x:f>IF(AND(ISNUMBER(H12),ISNUMBER(L12)),IF(H12=0,IF(L12=0,0,"n/a"),N12/H12),"")</x:f>
      </x:c>
      <x:c r="P12" s="90" t="str">
        <x:f>IF(AND(D12="Quantity × Rate",OR(U12="OK",U12="PROVISIONAL")),IF(E12=0,IF(I12=0,0,"n/a"),(I12-E12)/E12),"")</x:f>
      </x:c>
      <x:c r="Q12" s="90" t="str">
        <x:f>IF(AND(D12="Quantity × Rate",OR(U12="OK",U12="PROVISIONAL")),IF(F12=0,IF(J12=0,0,"n/a"),(J12-F12)/F12),"")</x:f>
      </x:c>
      <x:c r="R12" s="84" t="str">
        <x:f>IF(U12="","",IF(OR(U12="INCOMPLETE",U12="MISSING"),"INCOMPLETE",IF('Job Setup'!$E$4&lt;&gt;"VALID","INCOMPLETE",IF(OR(AND(H12=0,L12&lt;&gt;0),AND(D12="Quantity × Rate",E12=0,I12&lt;&gt;0),AND(D12="Quantity × Rate",F12=0,J12&lt;&gt;0),ABS(N12)&gt;='Job Setup'!$B$9,IF(ISNUMBER(O12),ABS(O12)&gt;='Job Setup'!$B$10,FALSE),IF(ISNUMBER(P12),ABS(P12)&gt;='Job Setup'!$B$10,FALSE),IF(ISNUMBER(Q12),ABS(Q12)&gt;='Job Setup'!$B$10,FALSE)),"Yes","No"))))</x:f>
      </x:c>
      <x:c r="S12" s="84" t="str">
        <x:f>IF(R12="Yes","EX-"&amp;TEXT(A12,"00"),"")</x:f>
      </x:c>
      <x:c r="T12" s="86"/>
      <x:c r="U12" s="84" t="str">
        <x:f>IF(NOT(OR(C12&lt;&gt;"",D12&lt;&gt;"",COUNTA(E12:G12)&gt;0,COUNTA(I12:K12)&gt;0,M12&lt;&gt;"",T12&lt;&gt;"")),"",IF(OR(B12="",C12="",D12="",M12=""),"INCOMPLETE",IF(D12="Quantity × Rate",IF(OR(NOT(ISNUMBER(E12)),NOT(ISNUMBER(F12))),"INCOMPLETE",IF(M12="Missing","MISSING",IF(OR(NOT(ISNUMBER(I12)),NOT(ISNUMBER(J12))),"INCOMPLETE",IF(AND(M12="Estimated",T12=""),"INCOMPLETE",IF(M12="Estimated","PROVISIONAL","OK"))))),IF(D12="Lump Sum",IF(NOT(ISNUMBER(G12)),"INCOMPLETE",IF(M12="Missing","MISSING",IF(NOT(ISNUMBER(K12)),"INCOMPLETE",IF(AND(M12="Estimated",T12=""),"INCOMPLETE",IF(M12="Estimated","PROVISIONAL","OK"))))),"INCOMPLETE"))))</x:f>
      </x:c>
    </x:row>
    <x:row r="13">
      <x:c r="A13" s="84" t="n">
        <x:v>12</x:v>
      </x:c>
      <x:c r="B13" s="86"/>
      <x:c r="C13" s="86"/>
      <x:c r="D13" s="86"/>
      <x:c r="E13" s="87"/>
      <x:c r="F13" s="88"/>
      <x:c r="G13" s="88"/>
      <x:c r="H13" s="89" t="str">
        <x:f>IF(NOT(OR(C13&lt;&gt;"",D13&lt;&gt;"",COUNTA(E13:G13)&gt;0,COUNTA(I13:K13)&gt;0,M13&lt;&gt;"",T13&lt;&gt;"")),"",IF(D13="Quantity × Rate",IF(AND(ISNUMBER(E13),ISNUMBER(F13)),E13*F13,""),IF(D13="Lump Sum",IF(ISNUMBER(G13),G13,""),"")))</x:f>
      </x:c>
      <x:c r="I13" s="87"/>
      <x:c r="J13" s="88"/>
      <x:c r="K13" s="88"/>
      <x:c r="L13" s="89" t="str">
        <x:f>IF(OR(U13="OK",U13="PROVISIONAL"),IF(D13="Quantity × Rate",I13*J13,K13),"")</x:f>
      </x:c>
      <x:c r="M13" s="87"/>
      <x:c r="N13" s="89" t="str">
        <x:f>IF(AND(ISNUMBER(H13),ISNUMBER(L13)),L13-H13,"")</x:f>
      </x:c>
      <x:c r="O13" s="90" t="str">
        <x:f>IF(AND(ISNUMBER(H13),ISNUMBER(L13)),IF(H13=0,IF(L13=0,0,"n/a"),N13/H13),"")</x:f>
      </x:c>
      <x:c r="P13" s="90" t="str">
        <x:f>IF(AND(D13="Quantity × Rate",OR(U13="OK",U13="PROVISIONAL")),IF(E13=0,IF(I13=0,0,"n/a"),(I13-E13)/E13),"")</x:f>
      </x:c>
      <x:c r="Q13" s="90" t="str">
        <x:f>IF(AND(D13="Quantity × Rate",OR(U13="OK",U13="PROVISIONAL")),IF(F13=0,IF(J13=0,0,"n/a"),(J13-F13)/F13),"")</x:f>
      </x:c>
      <x:c r="R13" s="84" t="str">
        <x:f>IF(U13="","",IF(OR(U13="INCOMPLETE",U13="MISSING"),"INCOMPLETE",IF('Job Setup'!$E$4&lt;&gt;"VALID","INCOMPLETE",IF(OR(AND(H13=0,L13&lt;&gt;0),AND(D13="Quantity × Rate",E13=0,I13&lt;&gt;0),AND(D13="Quantity × Rate",F13=0,J13&lt;&gt;0),ABS(N13)&gt;='Job Setup'!$B$9,IF(ISNUMBER(O13),ABS(O13)&gt;='Job Setup'!$B$10,FALSE),IF(ISNUMBER(P13),ABS(P13)&gt;='Job Setup'!$B$10,FALSE),IF(ISNUMBER(Q13),ABS(Q13)&gt;='Job Setup'!$B$10,FALSE)),"Yes","No"))))</x:f>
      </x:c>
      <x:c r="S13" s="84" t="str">
        <x:f>IF(R13="Yes","EX-"&amp;TEXT(A13,"00"),"")</x:f>
      </x:c>
      <x:c r="T13" s="86"/>
      <x:c r="U13" s="84" t="str">
        <x:f>IF(NOT(OR(C13&lt;&gt;"",D13&lt;&gt;"",COUNTA(E13:G13)&gt;0,COUNTA(I13:K13)&gt;0,M13&lt;&gt;"",T13&lt;&gt;"")),"",IF(OR(B13="",C13="",D13="",M13=""),"INCOMPLETE",IF(D13="Quantity × Rate",IF(OR(NOT(ISNUMBER(E13)),NOT(ISNUMBER(F13))),"INCOMPLETE",IF(M13="Missing","MISSING",IF(OR(NOT(ISNUMBER(I13)),NOT(ISNUMBER(J13))),"INCOMPLETE",IF(AND(M13="Estimated",T13=""),"INCOMPLETE",IF(M13="Estimated","PROVISIONAL","OK"))))),IF(D13="Lump Sum",IF(NOT(ISNUMBER(G13)),"INCOMPLETE",IF(M13="Missing","MISSING",IF(NOT(ISNUMBER(K13)),"INCOMPLETE",IF(AND(M13="Estimated",T13=""),"INCOMPLETE",IF(M13="Estimated","PROVISIONAL","OK"))))),"INCOMPLETE"))))</x:f>
      </x:c>
    </x:row>
    <x:row r="14">
      <x:c r="A14" s="84" t="n">
        <x:v>13</x:v>
      </x:c>
      <x:c r="B14" s="86"/>
      <x:c r="C14" s="86"/>
      <x:c r="D14" s="86"/>
      <x:c r="E14" s="87"/>
      <x:c r="F14" s="88"/>
      <x:c r="G14" s="88"/>
      <x:c r="H14" s="89" t="str">
        <x:f>IF(NOT(OR(C14&lt;&gt;"",D14&lt;&gt;"",COUNTA(E14:G14)&gt;0,COUNTA(I14:K14)&gt;0,M14&lt;&gt;"",T14&lt;&gt;"")),"",IF(D14="Quantity × Rate",IF(AND(ISNUMBER(E14),ISNUMBER(F14)),E14*F14,""),IF(D14="Lump Sum",IF(ISNUMBER(G14),G14,""),"")))</x:f>
      </x:c>
      <x:c r="I14" s="87"/>
      <x:c r="J14" s="88"/>
      <x:c r="K14" s="88"/>
      <x:c r="L14" s="89" t="str">
        <x:f>IF(OR(U14="OK",U14="PROVISIONAL"),IF(D14="Quantity × Rate",I14*J14,K14),"")</x:f>
      </x:c>
      <x:c r="M14" s="87"/>
      <x:c r="N14" s="89" t="str">
        <x:f>IF(AND(ISNUMBER(H14),ISNUMBER(L14)),L14-H14,"")</x:f>
      </x:c>
      <x:c r="O14" s="90" t="str">
        <x:f>IF(AND(ISNUMBER(H14),ISNUMBER(L14)),IF(H14=0,IF(L14=0,0,"n/a"),N14/H14),"")</x:f>
      </x:c>
      <x:c r="P14" s="90" t="str">
        <x:f>IF(AND(D14="Quantity × Rate",OR(U14="OK",U14="PROVISIONAL")),IF(E14=0,IF(I14=0,0,"n/a"),(I14-E14)/E14),"")</x:f>
      </x:c>
      <x:c r="Q14" s="90" t="str">
        <x:f>IF(AND(D14="Quantity × Rate",OR(U14="OK",U14="PROVISIONAL")),IF(F14=0,IF(J14=0,0,"n/a"),(J14-F14)/F14),"")</x:f>
      </x:c>
      <x:c r="R14" s="84" t="str">
        <x:f>IF(U14="","",IF(OR(U14="INCOMPLETE",U14="MISSING"),"INCOMPLETE",IF('Job Setup'!$E$4&lt;&gt;"VALID","INCOMPLETE",IF(OR(AND(H14=0,L14&lt;&gt;0),AND(D14="Quantity × Rate",E14=0,I14&lt;&gt;0),AND(D14="Quantity × Rate",F14=0,J14&lt;&gt;0),ABS(N14)&gt;='Job Setup'!$B$9,IF(ISNUMBER(O14),ABS(O14)&gt;='Job Setup'!$B$10,FALSE),IF(ISNUMBER(P14),ABS(P14)&gt;='Job Setup'!$B$10,FALSE),IF(ISNUMBER(Q14),ABS(Q14)&gt;='Job Setup'!$B$10,FALSE)),"Yes","No"))))</x:f>
      </x:c>
      <x:c r="S14" s="84" t="str">
        <x:f>IF(R14="Yes","EX-"&amp;TEXT(A14,"00"),"")</x:f>
      </x:c>
      <x:c r="T14" s="86"/>
      <x:c r="U14" s="84" t="str">
        <x:f>IF(NOT(OR(C14&lt;&gt;"",D14&lt;&gt;"",COUNTA(E14:G14)&gt;0,COUNTA(I14:K14)&gt;0,M14&lt;&gt;"",T14&lt;&gt;"")),"",IF(OR(B14="",C14="",D14="",M14=""),"INCOMPLETE",IF(D14="Quantity × Rate",IF(OR(NOT(ISNUMBER(E14)),NOT(ISNUMBER(F14))),"INCOMPLETE",IF(M14="Missing","MISSING",IF(OR(NOT(ISNUMBER(I14)),NOT(ISNUMBER(J14))),"INCOMPLETE",IF(AND(M14="Estimated",T14=""),"INCOMPLETE",IF(M14="Estimated","PROVISIONAL","OK"))))),IF(D14="Lump Sum",IF(NOT(ISNUMBER(G14)),"INCOMPLETE",IF(M14="Missing","MISSING",IF(NOT(ISNUMBER(K14)),"INCOMPLETE",IF(AND(M14="Estimated",T14=""),"INCOMPLETE",IF(M14="Estimated","PROVISIONAL","OK"))))),"INCOMPLETE"))))</x:f>
      </x:c>
    </x:row>
    <x:row r="15">
      <x:c r="A15" s="84" t="n">
        <x:v>14</x:v>
      </x:c>
      <x:c r="B15" s="86"/>
      <x:c r="C15" s="86"/>
      <x:c r="D15" s="86"/>
      <x:c r="E15" s="87"/>
      <x:c r="F15" s="88"/>
      <x:c r="G15" s="88"/>
      <x:c r="H15" s="89" t="str">
        <x:f>IF(NOT(OR(C15&lt;&gt;"",D15&lt;&gt;"",COUNTA(E15:G15)&gt;0,COUNTA(I15:K15)&gt;0,M15&lt;&gt;"",T15&lt;&gt;"")),"",IF(D15="Quantity × Rate",IF(AND(ISNUMBER(E15),ISNUMBER(F15)),E15*F15,""),IF(D15="Lump Sum",IF(ISNUMBER(G15),G15,""),"")))</x:f>
      </x:c>
      <x:c r="I15" s="87"/>
      <x:c r="J15" s="88"/>
      <x:c r="K15" s="88"/>
      <x:c r="L15" s="89" t="str">
        <x:f>IF(OR(U15="OK",U15="PROVISIONAL"),IF(D15="Quantity × Rate",I15*J15,K15),"")</x:f>
      </x:c>
      <x:c r="M15" s="87"/>
      <x:c r="N15" s="89" t="str">
        <x:f>IF(AND(ISNUMBER(H15),ISNUMBER(L15)),L15-H15,"")</x:f>
      </x:c>
      <x:c r="O15" s="90" t="str">
        <x:f>IF(AND(ISNUMBER(H15),ISNUMBER(L15)),IF(H15=0,IF(L15=0,0,"n/a"),N15/H15),"")</x:f>
      </x:c>
      <x:c r="P15" s="90" t="str">
        <x:f>IF(AND(D15="Quantity × Rate",OR(U15="OK",U15="PROVISIONAL")),IF(E15=0,IF(I15=0,0,"n/a"),(I15-E15)/E15),"")</x:f>
      </x:c>
      <x:c r="Q15" s="90" t="str">
        <x:f>IF(AND(D15="Quantity × Rate",OR(U15="OK",U15="PROVISIONAL")),IF(F15=0,IF(J15=0,0,"n/a"),(J15-F15)/F15),"")</x:f>
      </x:c>
      <x:c r="R15" s="84" t="str">
        <x:f>IF(U15="","",IF(OR(U15="INCOMPLETE",U15="MISSING"),"INCOMPLETE",IF('Job Setup'!$E$4&lt;&gt;"VALID","INCOMPLETE",IF(OR(AND(H15=0,L15&lt;&gt;0),AND(D15="Quantity × Rate",E15=0,I15&lt;&gt;0),AND(D15="Quantity × Rate",F15=0,J15&lt;&gt;0),ABS(N15)&gt;='Job Setup'!$B$9,IF(ISNUMBER(O15),ABS(O15)&gt;='Job Setup'!$B$10,FALSE),IF(ISNUMBER(P15),ABS(P15)&gt;='Job Setup'!$B$10,FALSE),IF(ISNUMBER(Q15),ABS(Q15)&gt;='Job Setup'!$B$10,FALSE)),"Yes","No"))))</x:f>
      </x:c>
      <x:c r="S15" s="84" t="str">
        <x:f>IF(R15="Yes","EX-"&amp;TEXT(A15,"00"),"")</x:f>
      </x:c>
      <x:c r="T15" s="86"/>
      <x:c r="U15" s="84" t="str">
        <x:f>IF(NOT(OR(C15&lt;&gt;"",D15&lt;&gt;"",COUNTA(E15:G15)&gt;0,COUNTA(I15:K15)&gt;0,M15&lt;&gt;"",T15&lt;&gt;"")),"",IF(OR(B15="",C15="",D15="",M15=""),"INCOMPLETE",IF(D15="Quantity × Rate",IF(OR(NOT(ISNUMBER(E15)),NOT(ISNUMBER(F15))),"INCOMPLETE",IF(M15="Missing","MISSING",IF(OR(NOT(ISNUMBER(I15)),NOT(ISNUMBER(J15))),"INCOMPLETE",IF(AND(M15="Estimated",T15=""),"INCOMPLETE",IF(M15="Estimated","PROVISIONAL","OK"))))),IF(D15="Lump Sum",IF(NOT(ISNUMBER(G15)),"INCOMPLETE",IF(M15="Missing","MISSING",IF(NOT(ISNUMBER(K15)),"INCOMPLETE",IF(AND(M15="Estimated",T15=""),"INCOMPLETE",IF(M15="Estimated","PROVISIONAL","OK"))))),"INCOMPLETE"))))</x:f>
      </x:c>
    </x:row>
    <x:row r="16">
      <x:c r="A16" s="84" t="n">
        <x:v>15</x:v>
      </x:c>
      <x:c r="B16" s="86"/>
      <x:c r="C16" s="86"/>
      <x:c r="D16" s="86"/>
      <x:c r="E16" s="87"/>
      <x:c r="F16" s="88"/>
      <x:c r="G16" s="88"/>
      <x:c r="H16" s="89" t="str">
        <x:f>IF(NOT(OR(C16&lt;&gt;"",D16&lt;&gt;"",COUNTA(E16:G16)&gt;0,COUNTA(I16:K16)&gt;0,M16&lt;&gt;"",T16&lt;&gt;"")),"",IF(D16="Quantity × Rate",IF(AND(ISNUMBER(E16),ISNUMBER(F16)),E16*F16,""),IF(D16="Lump Sum",IF(ISNUMBER(G16),G16,""),"")))</x:f>
      </x:c>
      <x:c r="I16" s="87"/>
      <x:c r="J16" s="88"/>
      <x:c r="K16" s="88"/>
      <x:c r="L16" s="89" t="str">
        <x:f>IF(OR(U16="OK",U16="PROVISIONAL"),IF(D16="Quantity × Rate",I16*J16,K16),"")</x:f>
      </x:c>
      <x:c r="M16" s="87"/>
      <x:c r="N16" s="89" t="str">
        <x:f>IF(AND(ISNUMBER(H16),ISNUMBER(L16)),L16-H16,"")</x:f>
      </x:c>
      <x:c r="O16" s="90" t="str">
        <x:f>IF(AND(ISNUMBER(H16),ISNUMBER(L16)),IF(H16=0,IF(L16=0,0,"n/a"),N16/H16),"")</x:f>
      </x:c>
      <x:c r="P16" s="90" t="str">
        <x:f>IF(AND(D16="Quantity × Rate",OR(U16="OK",U16="PROVISIONAL")),IF(E16=0,IF(I16=0,0,"n/a"),(I16-E16)/E16),"")</x:f>
      </x:c>
      <x:c r="Q16" s="90" t="str">
        <x:f>IF(AND(D16="Quantity × Rate",OR(U16="OK",U16="PROVISIONAL")),IF(F16=0,IF(J16=0,0,"n/a"),(J16-F16)/F16),"")</x:f>
      </x:c>
      <x:c r="R16" s="84" t="str">
        <x:f>IF(U16="","",IF(OR(U16="INCOMPLETE",U16="MISSING"),"INCOMPLETE",IF('Job Setup'!$E$4&lt;&gt;"VALID","INCOMPLETE",IF(OR(AND(H16=0,L16&lt;&gt;0),AND(D16="Quantity × Rate",E16=0,I16&lt;&gt;0),AND(D16="Quantity × Rate",F16=0,J16&lt;&gt;0),ABS(N16)&gt;='Job Setup'!$B$9,IF(ISNUMBER(O16),ABS(O16)&gt;='Job Setup'!$B$10,FALSE),IF(ISNUMBER(P16),ABS(P16)&gt;='Job Setup'!$B$10,FALSE),IF(ISNUMBER(Q16),ABS(Q16)&gt;='Job Setup'!$B$10,FALSE)),"Yes","No"))))</x:f>
      </x:c>
      <x:c r="S16" s="84" t="str">
        <x:f>IF(R16="Yes","EX-"&amp;TEXT(A16,"00"),"")</x:f>
      </x:c>
      <x:c r="T16" s="86"/>
      <x:c r="U16" s="84" t="str">
        <x:f>IF(NOT(OR(C16&lt;&gt;"",D16&lt;&gt;"",COUNTA(E16:G16)&gt;0,COUNTA(I16:K16)&gt;0,M16&lt;&gt;"",T16&lt;&gt;"")),"",IF(OR(B16="",C16="",D16="",M16=""),"INCOMPLETE",IF(D16="Quantity × Rate",IF(OR(NOT(ISNUMBER(E16)),NOT(ISNUMBER(F16))),"INCOMPLETE",IF(M16="Missing","MISSING",IF(OR(NOT(ISNUMBER(I16)),NOT(ISNUMBER(J16))),"INCOMPLETE",IF(AND(M16="Estimated",T16=""),"INCOMPLETE",IF(M16="Estimated","PROVISIONAL","OK"))))),IF(D16="Lump Sum",IF(NOT(ISNUMBER(G16)),"INCOMPLETE",IF(M16="Missing","MISSING",IF(NOT(ISNUMBER(K16)),"INCOMPLETE",IF(AND(M16="Estimated",T16=""),"INCOMPLETE",IF(M16="Estimated","PROVISIONAL","OK"))))),"INCOMPLETE"))))</x:f>
      </x:c>
    </x:row>
    <x:row r="17">
      <x:c r="A17" s="84" t="n">
        <x:v>16</x:v>
      </x:c>
      <x:c r="B17" s="86"/>
      <x:c r="C17" s="86"/>
      <x:c r="D17" s="86"/>
      <x:c r="E17" s="87"/>
      <x:c r="F17" s="88"/>
      <x:c r="G17" s="88"/>
      <x:c r="H17" s="89" t="str">
        <x:f>IF(NOT(OR(C17&lt;&gt;"",D17&lt;&gt;"",COUNTA(E17:G17)&gt;0,COUNTA(I17:K17)&gt;0,M17&lt;&gt;"",T17&lt;&gt;"")),"",IF(D17="Quantity × Rate",IF(AND(ISNUMBER(E17),ISNUMBER(F17)),E17*F17,""),IF(D17="Lump Sum",IF(ISNUMBER(G17),G17,""),"")))</x:f>
      </x:c>
      <x:c r="I17" s="87"/>
      <x:c r="J17" s="88"/>
      <x:c r="K17" s="88"/>
      <x:c r="L17" s="89" t="str">
        <x:f>IF(OR(U17="OK",U17="PROVISIONAL"),IF(D17="Quantity × Rate",I17*J17,K17),"")</x:f>
      </x:c>
      <x:c r="M17" s="87"/>
      <x:c r="N17" s="89" t="str">
        <x:f>IF(AND(ISNUMBER(H17),ISNUMBER(L17)),L17-H17,"")</x:f>
      </x:c>
      <x:c r="O17" s="90" t="str">
        <x:f>IF(AND(ISNUMBER(H17),ISNUMBER(L17)),IF(H17=0,IF(L17=0,0,"n/a"),N17/H17),"")</x:f>
      </x:c>
      <x:c r="P17" s="90" t="str">
        <x:f>IF(AND(D17="Quantity × Rate",OR(U17="OK",U17="PROVISIONAL")),IF(E17=0,IF(I17=0,0,"n/a"),(I17-E17)/E17),"")</x:f>
      </x:c>
      <x:c r="Q17" s="90" t="str">
        <x:f>IF(AND(D17="Quantity × Rate",OR(U17="OK",U17="PROVISIONAL")),IF(F17=0,IF(J17=0,0,"n/a"),(J17-F17)/F17),"")</x:f>
      </x:c>
      <x:c r="R17" s="84" t="str">
        <x:f>IF(U17="","",IF(OR(U17="INCOMPLETE",U17="MISSING"),"INCOMPLETE",IF('Job Setup'!$E$4&lt;&gt;"VALID","INCOMPLETE",IF(OR(AND(H17=0,L17&lt;&gt;0),AND(D17="Quantity × Rate",E17=0,I17&lt;&gt;0),AND(D17="Quantity × Rate",F17=0,J17&lt;&gt;0),ABS(N17)&gt;='Job Setup'!$B$9,IF(ISNUMBER(O17),ABS(O17)&gt;='Job Setup'!$B$10,FALSE),IF(ISNUMBER(P17),ABS(P17)&gt;='Job Setup'!$B$10,FALSE),IF(ISNUMBER(Q17),ABS(Q17)&gt;='Job Setup'!$B$10,FALSE)),"Yes","No"))))</x:f>
      </x:c>
      <x:c r="S17" s="84" t="str">
        <x:f>IF(R17="Yes","EX-"&amp;TEXT(A17,"00"),"")</x:f>
      </x:c>
      <x:c r="T17" s="86"/>
      <x:c r="U17" s="84" t="str">
        <x:f>IF(NOT(OR(C17&lt;&gt;"",D17&lt;&gt;"",COUNTA(E17:G17)&gt;0,COUNTA(I17:K17)&gt;0,M17&lt;&gt;"",T17&lt;&gt;"")),"",IF(OR(B17="",C17="",D17="",M17=""),"INCOMPLETE",IF(D17="Quantity × Rate",IF(OR(NOT(ISNUMBER(E17)),NOT(ISNUMBER(F17))),"INCOMPLETE",IF(M17="Missing","MISSING",IF(OR(NOT(ISNUMBER(I17)),NOT(ISNUMBER(J17))),"INCOMPLETE",IF(AND(M17="Estimated",T17=""),"INCOMPLETE",IF(M17="Estimated","PROVISIONAL","OK"))))),IF(D17="Lump Sum",IF(NOT(ISNUMBER(G17)),"INCOMPLETE",IF(M17="Missing","MISSING",IF(NOT(ISNUMBER(K17)),"INCOMPLETE",IF(AND(M17="Estimated",T17=""),"INCOMPLETE",IF(M17="Estimated","PROVISIONAL","OK"))))),"INCOMPLETE"))))</x:f>
      </x:c>
    </x:row>
    <x:row r="18">
      <x:c r="A18" s="84" t="n">
        <x:v>17</x:v>
      </x:c>
      <x:c r="B18" s="86"/>
      <x:c r="C18" s="86"/>
      <x:c r="D18" s="86"/>
      <x:c r="E18" s="87"/>
      <x:c r="F18" s="88"/>
      <x:c r="G18" s="88"/>
      <x:c r="H18" s="89" t="str">
        <x:f>IF(NOT(OR(C18&lt;&gt;"",D18&lt;&gt;"",COUNTA(E18:G18)&gt;0,COUNTA(I18:K18)&gt;0,M18&lt;&gt;"",T18&lt;&gt;"")),"",IF(D18="Quantity × Rate",IF(AND(ISNUMBER(E18),ISNUMBER(F18)),E18*F18,""),IF(D18="Lump Sum",IF(ISNUMBER(G18),G18,""),"")))</x:f>
      </x:c>
      <x:c r="I18" s="87"/>
      <x:c r="J18" s="88"/>
      <x:c r="K18" s="88"/>
      <x:c r="L18" s="89" t="str">
        <x:f>IF(OR(U18="OK",U18="PROVISIONAL"),IF(D18="Quantity × Rate",I18*J18,K18),"")</x:f>
      </x:c>
      <x:c r="M18" s="87"/>
      <x:c r="N18" s="89" t="str">
        <x:f>IF(AND(ISNUMBER(H18),ISNUMBER(L18)),L18-H18,"")</x:f>
      </x:c>
      <x:c r="O18" s="90" t="str">
        <x:f>IF(AND(ISNUMBER(H18),ISNUMBER(L18)),IF(H18=0,IF(L18=0,0,"n/a"),N18/H18),"")</x:f>
      </x:c>
      <x:c r="P18" s="90" t="str">
        <x:f>IF(AND(D18="Quantity × Rate",OR(U18="OK",U18="PROVISIONAL")),IF(E18=0,IF(I18=0,0,"n/a"),(I18-E18)/E18),"")</x:f>
      </x:c>
      <x:c r="Q18" s="90" t="str">
        <x:f>IF(AND(D18="Quantity × Rate",OR(U18="OK",U18="PROVISIONAL")),IF(F18=0,IF(J18=0,0,"n/a"),(J18-F18)/F18),"")</x:f>
      </x:c>
      <x:c r="R18" s="84" t="str">
        <x:f>IF(U18="","",IF(OR(U18="INCOMPLETE",U18="MISSING"),"INCOMPLETE",IF('Job Setup'!$E$4&lt;&gt;"VALID","INCOMPLETE",IF(OR(AND(H18=0,L18&lt;&gt;0),AND(D18="Quantity × Rate",E18=0,I18&lt;&gt;0),AND(D18="Quantity × Rate",F18=0,J18&lt;&gt;0),ABS(N18)&gt;='Job Setup'!$B$9,IF(ISNUMBER(O18),ABS(O18)&gt;='Job Setup'!$B$10,FALSE),IF(ISNUMBER(P18),ABS(P18)&gt;='Job Setup'!$B$10,FALSE),IF(ISNUMBER(Q18),ABS(Q18)&gt;='Job Setup'!$B$10,FALSE)),"Yes","No"))))</x:f>
      </x:c>
      <x:c r="S18" s="84" t="str">
        <x:f>IF(R18="Yes","EX-"&amp;TEXT(A18,"00"),"")</x:f>
      </x:c>
      <x:c r="T18" s="86"/>
      <x:c r="U18" s="84" t="str">
        <x:f>IF(NOT(OR(C18&lt;&gt;"",D18&lt;&gt;"",COUNTA(E18:G18)&gt;0,COUNTA(I18:K18)&gt;0,M18&lt;&gt;"",T18&lt;&gt;"")),"",IF(OR(B18="",C18="",D18="",M18=""),"INCOMPLETE",IF(D18="Quantity × Rate",IF(OR(NOT(ISNUMBER(E18)),NOT(ISNUMBER(F18))),"INCOMPLETE",IF(M18="Missing","MISSING",IF(OR(NOT(ISNUMBER(I18)),NOT(ISNUMBER(J18))),"INCOMPLETE",IF(AND(M18="Estimated",T18=""),"INCOMPLETE",IF(M18="Estimated","PROVISIONAL","OK"))))),IF(D18="Lump Sum",IF(NOT(ISNUMBER(G18)),"INCOMPLETE",IF(M18="Missing","MISSING",IF(NOT(ISNUMBER(K18)),"INCOMPLETE",IF(AND(M18="Estimated",T18=""),"INCOMPLETE",IF(M18="Estimated","PROVISIONAL","OK"))))),"INCOMPLETE"))))</x:f>
      </x:c>
    </x:row>
    <x:row r="19">
      <x:c r="A19" s="84" t="n">
        <x:v>18</x:v>
      </x:c>
      <x:c r="B19" s="86"/>
      <x:c r="C19" s="86"/>
      <x:c r="D19" s="86"/>
      <x:c r="E19" s="87"/>
      <x:c r="F19" s="88"/>
      <x:c r="G19" s="88"/>
      <x:c r="H19" s="89" t="str">
        <x:f>IF(NOT(OR(C19&lt;&gt;"",D19&lt;&gt;"",COUNTA(E19:G19)&gt;0,COUNTA(I19:K19)&gt;0,M19&lt;&gt;"",T19&lt;&gt;"")),"",IF(D19="Quantity × Rate",IF(AND(ISNUMBER(E19),ISNUMBER(F19)),E19*F19,""),IF(D19="Lump Sum",IF(ISNUMBER(G19),G19,""),"")))</x:f>
      </x:c>
      <x:c r="I19" s="87"/>
      <x:c r="J19" s="88"/>
      <x:c r="K19" s="88"/>
      <x:c r="L19" s="89" t="str">
        <x:f>IF(OR(U19="OK",U19="PROVISIONAL"),IF(D19="Quantity × Rate",I19*J19,K19),"")</x:f>
      </x:c>
      <x:c r="M19" s="87"/>
      <x:c r="N19" s="89" t="str">
        <x:f>IF(AND(ISNUMBER(H19),ISNUMBER(L19)),L19-H19,"")</x:f>
      </x:c>
      <x:c r="O19" s="90" t="str">
        <x:f>IF(AND(ISNUMBER(H19),ISNUMBER(L19)),IF(H19=0,IF(L19=0,0,"n/a"),N19/H19),"")</x:f>
      </x:c>
      <x:c r="P19" s="90" t="str">
        <x:f>IF(AND(D19="Quantity × Rate",OR(U19="OK",U19="PROVISIONAL")),IF(E19=0,IF(I19=0,0,"n/a"),(I19-E19)/E19),"")</x:f>
      </x:c>
      <x:c r="Q19" s="90" t="str">
        <x:f>IF(AND(D19="Quantity × Rate",OR(U19="OK",U19="PROVISIONAL")),IF(F19=0,IF(J19=0,0,"n/a"),(J19-F19)/F19),"")</x:f>
      </x:c>
      <x:c r="R19" s="84" t="str">
        <x:f>IF(U19="","",IF(OR(U19="INCOMPLETE",U19="MISSING"),"INCOMPLETE",IF('Job Setup'!$E$4&lt;&gt;"VALID","INCOMPLETE",IF(OR(AND(H19=0,L19&lt;&gt;0),AND(D19="Quantity × Rate",E19=0,I19&lt;&gt;0),AND(D19="Quantity × Rate",F19=0,J19&lt;&gt;0),ABS(N19)&gt;='Job Setup'!$B$9,IF(ISNUMBER(O19),ABS(O19)&gt;='Job Setup'!$B$10,FALSE),IF(ISNUMBER(P19),ABS(P19)&gt;='Job Setup'!$B$10,FALSE),IF(ISNUMBER(Q19),ABS(Q19)&gt;='Job Setup'!$B$10,FALSE)),"Yes","No"))))</x:f>
      </x:c>
      <x:c r="S19" s="84" t="str">
        <x:f>IF(R19="Yes","EX-"&amp;TEXT(A19,"00"),"")</x:f>
      </x:c>
      <x:c r="T19" s="86"/>
      <x:c r="U19" s="84" t="str">
        <x:f>IF(NOT(OR(C19&lt;&gt;"",D19&lt;&gt;"",COUNTA(E19:G19)&gt;0,COUNTA(I19:K19)&gt;0,M19&lt;&gt;"",T19&lt;&gt;"")),"",IF(OR(B19="",C19="",D19="",M19=""),"INCOMPLETE",IF(D19="Quantity × Rate",IF(OR(NOT(ISNUMBER(E19)),NOT(ISNUMBER(F19))),"INCOMPLETE",IF(M19="Missing","MISSING",IF(OR(NOT(ISNUMBER(I19)),NOT(ISNUMBER(J19))),"INCOMPLETE",IF(AND(M19="Estimated",T19=""),"INCOMPLETE",IF(M19="Estimated","PROVISIONAL","OK"))))),IF(D19="Lump Sum",IF(NOT(ISNUMBER(G19)),"INCOMPLETE",IF(M19="Missing","MISSING",IF(NOT(ISNUMBER(K19)),"INCOMPLETE",IF(AND(M19="Estimated",T19=""),"INCOMPLETE",IF(M19="Estimated","PROVISIONAL","OK"))))),"INCOMPLETE"))))</x:f>
      </x:c>
    </x:row>
    <x:row r="20">
      <x:c r="A20" s="84" t="n">
        <x:v>19</x:v>
      </x:c>
      <x:c r="B20" s="86"/>
      <x:c r="C20" s="86"/>
      <x:c r="D20" s="86"/>
      <x:c r="E20" s="87"/>
      <x:c r="F20" s="88"/>
      <x:c r="G20" s="88"/>
      <x:c r="H20" s="89" t="str">
        <x:f>IF(NOT(OR(C20&lt;&gt;"",D20&lt;&gt;"",COUNTA(E20:G20)&gt;0,COUNTA(I20:K20)&gt;0,M20&lt;&gt;"",T20&lt;&gt;"")),"",IF(D20="Quantity × Rate",IF(AND(ISNUMBER(E20),ISNUMBER(F20)),E20*F20,""),IF(D20="Lump Sum",IF(ISNUMBER(G20),G20,""),"")))</x:f>
      </x:c>
      <x:c r="I20" s="87"/>
      <x:c r="J20" s="88"/>
      <x:c r="K20" s="88"/>
      <x:c r="L20" s="89" t="str">
        <x:f>IF(OR(U20="OK",U20="PROVISIONAL"),IF(D20="Quantity × Rate",I20*J20,K20),"")</x:f>
      </x:c>
      <x:c r="M20" s="87"/>
      <x:c r="N20" s="89" t="str">
        <x:f>IF(AND(ISNUMBER(H20),ISNUMBER(L20)),L20-H20,"")</x:f>
      </x:c>
      <x:c r="O20" s="90" t="str">
        <x:f>IF(AND(ISNUMBER(H20),ISNUMBER(L20)),IF(H20=0,IF(L20=0,0,"n/a"),N20/H20),"")</x:f>
      </x:c>
      <x:c r="P20" s="90" t="str">
        <x:f>IF(AND(D20="Quantity × Rate",OR(U20="OK",U20="PROVISIONAL")),IF(E20=0,IF(I20=0,0,"n/a"),(I20-E20)/E20),"")</x:f>
      </x:c>
      <x:c r="Q20" s="90" t="str">
        <x:f>IF(AND(D20="Quantity × Rate",OR(U20="OK",U20="PROVISIONAL")),IF(F20=0,IF(J20=0,0,"n/a"),(J20-F20)/F20),"")</x:f>
      </x:c>
      <x:c r="R20" s="84" t="str">
        <x:f>IF(U20="","",IF(OR(U20="INCOMPLETE",U20="MISSING"),"INCOMPLETE",IF('Job Setup'!$E$4&lt;&gt;"VALID","INCOMPLETE",IF(OR(AND(H20=0,L20&lt;&gt;0),AND(D20="Quantity × Rate",E20=0,I20&lt;&gt;0),AND(D20="Quantity × Rate",F20=0,J20&lt;&gt;0),ABS(N20)&gt;='Job Setup'!$B$9,IF(ISNUMBER(O20),ABS(O20)&gt;='Job Setup'!$B$10,FALSE),IF(ISNUMBER(P20),ABS(P20)&gt;='Job Setup'!$B$10,FALSE),IF(ISNUMBER(Q20),ABS(Q20)&gt;='Job Setup'!$B$10,FALSE)),"Yes","No"))))</x:f>
      </x:c>
      <x:c r="S20" s="84" t="str">
        <x:f>IF(R20="Yes","EX-"&amp;TEXT(A20,"00"),"")</x:f>
      </x:c>
      <x:c r="T20" s="86"/>
      <x:c r="U20" s="84" t="str">
        <x:f>IF(NOT(OR(C20&lt;&gt;"",D20&lt;&gt;"",COUNTA(E20:G20)&gt;0,COUNTA(I20:K20)&gt;0,M20&lt;&gt;"",T20&lt;&gt;"")),"",IF(OR(B20="",C20="",D20="",M20=""),"INCOMPLETE",IF(D20="Quantity × Rate",IF(OR(NOT(ISNUMBER(E20)),NOT(ISNUMBER(F20))),"INCOMPLETE",IF(M20="Missing","MISSING",IF(OR(NOT(ISNUMBER(I20)),NOT(ISNUMBER(J20))),"INCOMPLETE",IF(AND(M20="Estimated",T20=""),"INCOMPLETE",IF(M20="Estimated","PROVISIONAL","OK"))))),IF(D20="Lump Sum",IF(NOT(ISNUMBER(G20)),"INCOMPLETE",IF(M20="Missing","MISSING",IF(NOT(ISNUMBER(K20)),"INCOMPLETE",IF(AND(M20="Estimated",T20=""),"INCOMPLETE",IF(M20="Estimated","PROVISIONAL","OK"))))),"INCOMPLETE"))))</x:f>
      </x:c>
    </x:row>
    <x:row r="21">
      <x:c r="A21" s="84" t="n">
        <x:v>20</x:v>
      </x:c>
      <x:c r="B21" s="86"/>
      <x:c r="C21" s="86"/>
      <x:c r="D21" s="86"/>
      <x:c r="E21" s="87"/>
      <x:c r="F21" s="88"/>
      <x:c r="G21" s="88"/>
      <x:c r="H21" s="89" t="str">
        <x:f>IF(NOT(OR(C21&lt;&gt;"",D21&lt;&gt;"",COUNTA(E21:G21)&gt;0,COUNTA(I21:K21)&gt;0,M21&lt;&gt;"",T21&lt;&gt;"")),"",IF(D21="Quantity × Rate",IF(AND(ISNUMBER(E21),ISNUMBER(F21)),E21*F21,""),IF(D21="Lump Sum",IF(ISNUMBER(G21),G21,""),"")))</x:f>
      </x:c>
      <x:c r="I21" s="87"/>
      <x:c r="J21" s="88"/>
      <x:c r="K21" s="88"/>
      <x:c r="L21" s="89" t="str">
        <x:f>IF(OR(U21="OK",U21="PROVISIONAL"),IF(D21="Quantity × Rate",I21*J21,K21),"")</x:f>
      </x:c>
      <x:c r="M21" s="87"/>
      <x:c r="N21" s="89" t="str">
        <x:f>IF(AND(ISNUMBER(H21),ISNUMBER(L21)),L21-H21,"")</x:f>
      </x:c>
      <x:c r="O21" s="90" t="str">
        <x:f>IF(AND(ISNUMBER(H21),ISNUMBER(L21)),IF(H21=0,IF(L21=0,0,"n/a"),N21/H21),"")</x:f>
      </x:c>
      <x:c r="P21" s="90" t="str">
        <x:f>IF(AND(D21="Quantity × Rate",OR(U21="OK",U21="PROVISIONAL")),IF(E21=0,IF(I21=0,0,"n/a"),(I21-E21)/E21),"")</x:f>
      </x:c>
      <x:c r="Q21" s="90" t="str">
        <x:f>IF(AND(D21="Quantity × Rate",OR(U21="OK",U21="PROVISIONAL")),IF(F21=0,IF(J21=0,0,"n/a"),(J21-F21)/F21),"")</x:f>
      </x:c>
      <x:c r="R21" s="84" t="str">
        <x:f>IF(U21="","",IF(OR(U21="INCOMPLETE",U21="MISSING"),"INCOMPLETE",IF('Job Setup'!$E$4&lt;&gt;"VALID","INCOMPLETE",IF(OR(AND(H21=0,L21&lt;&gt;0),AND(D21="Quantity × Rate",E21=0,I21&lt;&gt;0),AND(D21="Quantity × Rate",F21=0,J21&lt;&gt;0),ABS(N21)&gt;='Job Setup'!$B$9,IF(ISNUMBER(O21),ABS(O21)&gt;='Job Setup'!$B$10,FALSE),IF(ISNUMBER(P21),ABS(P21)&gt;='Job Setup'!$B$10,FALSE),IF(ISNUMBER(Q21),ABS(Q21)&gt;='Job Setup'!$B$10,FALSE)),"Yes","No"))))</x:f>
      </x:c>
      <x:c r="S21" s="84" t="str">
        <x:f>IF(R21="Yes","EX-"&amp;TEXT(A21,"00"),"")</x:f>
      </x:c>
      <x:c r="T21" s="86"/>
      <x:c r="U21" s="84" t="str">
        <x:f>IF(NOT(OR(C21&lt;&gt;"",D21&lt;&gt;"",COUNTA(E21:G21)&gt;0,COUNTA(I21:K21)&gt;0,M21&lt;&gt;"",T21&lt;&gt;"")),"",IF(OR(B21="",C21="",D21="",M21=""),"INCOMPLETE",IF(D21="Quantity × Rate",IF(OR(NOT(ISNUMBER(E21)),NOT(ISNUMBER(F21))),"INCOMPLETE",IF(M21="Missing","MISSING",IF(OR(NOT(ISNUMBER(I21)),NOT(ISNUMBER(J21))),"INCOMPLETE",IF(AND(M21="Estimated",T21=""),"INCOMPLETE",IF(M21="Estimated","PROVISIONAL","OK"))))),IF(D21="Lump Sum",IF(NOT(ISNUMBER(G21)),"INCOMPLETE",IF(M21="Missing","MISSING",IF(NOT(ISNUMBER(K21)),"INCOMPLETE",IF(AND(M21="Estimated",T21=""),"INCOMPLETE",IF(M21="Estimated","PROVISIONAL","OK"))))),"INCOMPLETE"))))</x:f>
      </x:c>
    </x:row>
    <x:row r="22">
      <x:c r="A22" s="53"/>
      <x:c r="B22" s="53"/>
      <x:c r="C22" s="53"/>
      <x:c r="D22" s="53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  <x:c r="Q22" s="53"/>
      <x:c r="R22" s="53"/>
      <x:c r="S22" s="53"/>
      <x:c r="T22" s="53"/>
      <x:c r="U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  <x:c r="Q23" s="53"/>
      <x:c r="R23" s="53"/>
      <x:c r="S23" s="53"/>
      <x:c r="T23" s="53"/>
      <x:c r="U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  <x:c r="Q24" s="53"/>
      <x:c r="R24" s="53"/>
      <x:c r="S24" s="53"/>
      <x:c r="T24" s="53"/>
      <x:c r="U24" s="53"/>
    </x:row>
    <x:row r="25">
      <x:c r="A25" s="53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  <x:c r="Q25" s="53"/>
      <x:c r="R25" s="53"/>
      <x:c r="S25" s="53"/>
      <x:c r="T25" s="53"/>
      <x:c r="U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  <x:c r="Q26" s="53"/>
      <x:c r="R26" s="53"/>
      <x:c r="S26" s="53"/>
      <x:c r="T26" s="53"/>
      <x:c r="U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  <x:c r="Q27" s="53"/>
      <x:c r="R27" s="53"/>
      <x:c r="S27" s="53"/>
      <x:c r="T27" s="53"/>
      <x:c r="U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  <x:c r="Q28" s="53"/>
      <x:c r="R28" s="53"/>
      <x:c r="S28" s="53"/>
      <x:c r="T28" s="53"/>
      <x:c r="U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  <x:c r="Q29" s="53"/>
      <x:c r="R29" s="53"/>
      <x:c r="S29" s="53"/>
      <x:c r="T29" s="53"/>
      <x:c r="U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  <x:c r="Q30" s="53"/>
      <x:c r="R30" s="53"/>
      <x:c r="S30" s="53"/>
      <x:c r="T30" s="53"/>
      <x:c r="U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  <x:c r="Q31" s="53"/>
      <x:c r="R31" s="53"/>
      <x:c r="S31" s="53"/>
      <x:c r="T31" s="53"/>
      <x:c r="U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  <x:c r="Q32" s="53"/>
      <x:c r="R32" s="53"/>
      <x:c r="S32" s="53"/>
      <x:c r="T32" s="53"/>
      <x:c r="U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  <x:c r="Q33" s="53"/>
      <x:c r="R33" s="53"/>
      <x:c r="S33" s="53"/>
      <x:c r="T33" s="53"/>
      <x:c r="U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  <x:c r="Q34" s="53"/>
      <x:c r="R34" s="53"/>
      <x:c r="S34" s="53"/>
      <x:c r="T34" s="53"/>
      <x:c r="U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  <x:c r="Q35" s="53"/>
      <x:c r="R35" s="53"/>
      <x:c r="S35" s="53"/>
      <x:c r="T35" s="53"/>
      <x:c r="U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  <x:c r="Q36" s="53"/>
      <x:c r="R36" s="53"/>
      <x:c r="S36" s="53"/>
      <x:c r="T36" s="53"/>
      <x:c r="U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  <x:c r="Q37" s="53"/>
      <x:c r="R37" s="53"/>
      <x:c r="S37" s="53"/>
      <x:c r="T37" s="53"/>
      <x:c r="U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  <x:c r="Q38" s="53"/>
      <x:c r="R38" s="53"/>
      <x:c r="S38" s="53"/>
      <x:c r="T38" s="53"/>
      <x:c r="U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  <x:c r="Q39" s="53"/>
      <x:c r="R39" s="53"/>
      <x:c r="S39" s="53"/>
      <x:c r="T39" s="53"/>
      <x:c r="U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  <x:c r="Q40" s="53"/>
      <x:c r="R40" s="53"/>
      <x:c r="S40" s="53"/>
      <x:c r="T40" s="53"/>
      <x:c r="U40" s="53"/>
    </x:row>
    <x:row r="41">
      <x:c r="A41" s="53"/>
      <x:c r="B41" s="53"/>
      <x:c r="C41" s="53"/>
      <x:c r="D41" s="53"/>
      <x:c r="E41" s="53"/>
      <x:c r="F41" s="53"/>
      <x:c r="G41" s="53"/>
      <x:c r="H41" s="53"/>
      <x:c r="I41" s="53"/>
      <x:c r="J41" s="53"/>
      <x:c r="K41" s="53"/>
      <x:c r="L41" s="53"/>
      <x:c r="M41" s="53"/>
      <x:c r="N41" s="53"/>
      <x:c r="O41" s="53"/>
      <x:c r="P41" s="53"/>
      <x:c r="Q41" s="53"/>
      <x:c r="R41" s="53"/>
      <x:c r="S41" s="53"/>
      <x:c r="T41" s="53"/>
      <x:c r="U41" s="53"/>
    </x:row>
    <x:row r="42">
      <x:c r="A42" s="53"/>
      <x:c r="B42" s="53"/>
      <x:c r="C42" s="53"/>
      <x:c r="D42" s="53"/>
      <x:c r="E42" s="53"/>
      <x:c r="F42" s="53"/>
      <x:c r="G42" s="53"/>
      <x:c r="H42" s="53"/>
      <x:c r="I42" s="53"/>
      <x:c r="J42" s="53"/>
      <x:c r="K42" s="53"/>
      <x:c r="L42" s="53"/>
      <x:c r="M42" s="53"/>
      <x:c r="N42" s="53"/>
      <x:c r="O42" s="53"/>
      <x:c r="P42" s="53"/>
      <x:c r="Q42" s="53"/>
      <x:c r="R42" s="53"/>
      <x:c r="S42" s="53"/>
      <x:c r="T42" s="53"/>
      <x:c r="U42" s="53"/>
    </x:row>
    <x:row r="43">
      <x:c r="A43" s="53"/>
      <x:c r="B43" s="53"/>
      <x:c r="C43" s="53"/>
      <x:c r="D43" s="53"/>
      <x:c r="E43" s="53"/>
      <x:c r="F43" s="53"/>
      <x:c r="G43" s="53"/>
      <x:c r="H43" s="53"/>
      <x:c r="I43" s="53"/>
      <x:c r="J43" s="53"/>
      <x:c r="K43" s="53"/>
      <x:c r="L43" s="53"/>
      <x:c r="M43" s="53"/>
      <x:c r="N43" s="53"/>
      <x:c r="O43" s="53"/>
      <x:c r="P43" s="53"/>
      <x:c r="Q43" s="53"/>
      <x:c r="R43" s="53"/>
      <x:c r="S43" s="53"/>
      <x:c r="T43" s="53"/>
      <x:c r="U43" s="53"/>
    </x:row>
    <x:row r="44">
      <x:c r="A44" s="53"/>
      <x:c r="B44" s="53"/>
      <x:c r="C44" s="53"/>
      <x:c r="D44" s="53"/>
      <x:c r="E44" s="53"/>
      <x:c r="F44" s="53"/>
      <x:c r="G44" s="53"/>
      <x:c r="H44" s="53"/>
      <x:c r="I44" s="53"/>
      <x:c r="J44" s="53"/>
      <x:c r="K44" s="53"/>
      <x:c r="L44" s="53"/>
      <x:c r="M44" s="53"/>
      <x:c r="N44" s="53"/>
      <x:c r="O44" s="53"/>
      <x:c r="P44" s="53"/>
      <x:c r="Q44" s="53"/>
      <x:c r="R44" s="53"/>
      <x:c r="S44" s="53"/>
      <x:c r="T44" s="53"/>
      <x:c r="U44" s="53"/>
    </x:row>
    <x:row r="45">
      <x:c r="A45" s="53"/>
      <x:c r="B45" s="53"/>
      <x:c r="C45" s="53"/>
      <x:c r="D45" s="53"/>
      <x:c r="E45" s="53"/>
      <x:c r="F45" s="53"/>
      <x:c r="G45" s="53"/>
      <x:c r="H45" s="53"/>
      <x:c r="I45" s="53"/>
      <x:c r="J45" s="53"/>
      <x:c r="K45" s="53"/>
      <x:c r="L45" s="53"/>
      <x:c r="M45" s="53"/>
      <x:c r="N45" s="53"/>
      <x:c r="O45" s="53"/>
      <x:c r="P45" s="53"/>
      <x:c r="Q45" s="53"/>
      <x:c r="R45" s="53"/>
      <x:c r="S45" s="53"/>
      <x:c r="T45" s="53"/>
      <x:c r="U45" s="53"/>
    </x:row>
    <x:row r="46">
      <x:c r="A46" s="53"/>
      <x:c r="B46" s="53"/>
      <x:c r="C46" s="53"/>
      <x:c r="D46" s="53"/>
      <x:c r="E46" s="53"/>
      <x:c r="F46" s="53"/>
      <x:c r="G46" s="53"/>
      <x:c r="H46" s="53"/>
      <x:c r="I46" s="53"/>
      <x:c r="J46" s="53"/>
      <x:c r="K46" s="53"/>
      <x:c r="L46" s="53"/>
      <x:c r="M46" s="53"/>
      <x:c r="N46" s="53"/>
      <x:c r="O46" s="53"/>
      <x:c r="P46" s="53"/>
      <x:c r="Q46" s="53"/>
      <x:c r="R46" s="53"/>
      <x:c r="S46" s="53"/>
      <x:c r="T46" s="53"/>
      <x:c r="U46" s="53"/>
    </x:row>
    <x:row r="47">
      <x:c r="A47" s="53"/>
      <x:c r="B47" s="53"/>
      <x:c r="C47" s="53"/>
      <x:c r="D47" s="53"/>
      <x:c r="E47" s="53"/>
      <x:c r="F47" s="53"/>
      <x:c r="G47" s="53"/>
      <x:c r="H47" s="53"/>
      <x:c r="I47" s="53"/>
      <x:c r="J47" s="53"/>
      <x:c r="K47" s="53"/>
      <x:c r="L47" s="53"/>
      <x:c r="M47" s="53"/>
      <x:c r="N47" s="53"/>
      <x:c r="O47" s="53"/>
      <x:c r="P47" s="53"/>
      <x:c r="Q47" s="53"/>
      <x:c r="R47" s="53"/>
      <x:c r="S47" s="53"/>
      <x:c r="T47" s="53"/>
      <x:c r="U47" s="53"/>
    </x:row>
    <x:row r="48">
      <x:c r="A48" s="53"/>
      <x:c r="B48" s="53"/>
      <x:c r="C48" s="53"/>
      <x:c r="D48" s="53"/>
      <x:c r="E48" s="53"/>
      <x:c r="F48" s="53"/>
      <x:c r="G48" s="53"/>
      <x:c r="H48" s="53"/>
      <x:c r="I48" s="53"/>
      <x:c r="J48" s="53"/>
      <x:c r="K48" s="53"/>
      <x:c r="L48" s="53"/>
      <x:c r="M48" s="53"/>
      <x:c r="N48" s="53"/>
      <x:c r="O48" s="53"/>
      <x:c r="P48" s="53"/>
      <x:c r="Q48" s="53"/>
      <x:c r="R48" s="53"/>
      <x:c r="S48" s="53"/>
      <x:c r="T48" s="53"/>
      <x:c r="U48" s="53"/>
    </x:row>
    <x:row r="49">
      <x:c r="A49" s="53"/>
      <x:c r="B49" s="53"/>
      <x:c r="C49" s="53"/>
      <x:c r="D49" s="53"/>
      <x:c r="E49" s="53"/>
      <x:c r="F49" s="53"/>
      <x:c r="G49" s="53"/>
      <x:c r="H49" s="53"/>
      <x:c r="I49" s="53"/>
      <x:c r="J49" s="53"/>
      <x:c r="K49" s="53"/>
      <x:c r="L49" s="53"/>
      <x:c r="M49" s="53"/>
      <x:c r="N49" s="53"/>
      <x:c r="O49" s="53"/>
      <x:c r="P49" s="53"/>
      <x:c r="Q49" s="53"/>
      <x:c r="R49" s="53"/>
      <x:c r="S49" s="53"/>
      <x:c r="T49" s="53"/>
      <x:c r="U49" s="53"/>
    </x:row>
    <x:row r="50">
      <x:c r="A50" s="53"/>
      <x:c r="B50" s="53"/>
      <x:c r="C50" s="53"/>
      <x:c r="D50" s="53"/>
      <x:c r="E50" s="53"/>
      <x:c r="F50" s="53"/>
      <x:c r="G50" s="53"/>
      <x:c r="H50" s="53"/>
      <x:c r="I50" s="53"/>
      <x:c r="J50" s="53"/>
      <x:c r="K50" s="53"/>
      <x:c r="L50" s="53"/>
      <x:c r="M50" s="53"/>
      <x:c r="N50" s="53"/>
      <x:c r="O50" s="53"/>
      <x:c r="P50" s="53"/>
      <x:c r="Q50" s="53"/>
      <x:c r="R50" s="53"/>
      <x:c r="S50" s="53"/>
      <x:c r="T50" s="53"/>
      <x:c r="U50" s="53"/>
    </x:row>
  </x:sheetData>
  <x:conditionalFormatting sqref="R2:R21">
    <x:cfRule type="expression" dxfId="0" priority="1">
      <x:formula>R2="Yes"</x:formula>
    </x:cfRule>
  </x:conditionalFormatting>
  <x:conditionalFormatting sqref="U2:U21">
    <x:cfRule type="expression" dxfId="1" priority="2">
      <x:formula>OR(U2="INCOMPLETE",U2="MISSING")</x:formula>
    </x:cfRule>
    <x:cfRule type="expression" dxfId="2" priority="3">
      <x:formula>U2="PROVISIONAL"</x:formula>
    </x:cfRule>
  </x:conditionalFormatting>
  <x:dataValidations count="60">
    <x:dataValidation type="list" sqref="B2">
      <x:formula1>"Labor,Materials,Equipment,Subcontractors,Revenue/Change orders"</x:formula1>
    </x:dataValidation>
    <x:dataValidation type="list" sqref="D2">
      <x:formula1>"Quantity × Rate,Lump Sum"</x:formula1>
    </x:dataValidation>
    <x:dataValidation type="list" sqref="M2">
      <x:formula1>"Known,Estimated,Missing"</x:formula1>
    </x:dataValidation>
    <x:dataValidation type="list" sqref="B3">
      <x:formula1>"Labor,Materials,Equipment,Subcontractors,Revenue/Change orders"</x:formula1>
    </x:dataValidation>
    <x:dataValidation type="list" sqref="D3">
      <x:formula1>"Quantity × Rate,Lump Sum"</x:formula1>
    </x:dataValidation>
    <x:dataValidation type="list" sqref="M3">
      <x:formula1>"Known,Estimated,Missing"</x:formula1>
    </x:dataValidation>
    <x:dataValidation type="list" sqref="B4">
      <x:formula1>"Labor,Materials,Equipment,Subcontractors,Revenue/Change orders"</x:formula1>
    </x:dataValidation>
    <x:dataValidation type="list" sqref="D4">
      <x:formula1>"Quantity × Rate,Lump Sum"</x:formula1>
    </x:dataValidation>
    <x:dataValidation type="list" sqref="M4">
      <x:formula1>"Known,Estimated,Missing"</x:formula1>
    </x:dataValidation>
    <x:dataValidation type="list" sqref="B5">
      <x:formula1>"Labor,Materials,Equipment,Subcontractors,Revenue/Change orders"</x:formula1>
    </x:dataValidation>
    <x:dataValidation type="list" sqref="D5">
      <x:formula1>"Quantity × Rate,Lump Sum"</x:formula1>
    </x:dataValidation>
    <x:dataValidation type="list" sqref="M5">
      <x:formula1>"Known,Estimated,Missing"</x:formula1>
    </x:dataValidation>
    <x:dataValidation type="list" sqref="B6">
      <x:formula1>"Labor,Materials,Equipment,Subcontractors,Revenue/Change orders"</x:formula1>
    </x:dataValidation>
    <x:dataValidation type="list" sqref="D6">
      <x:formula1>"Quantity × Rate,Lump Sum"</x:formula1>
    </x:dataValidation>
    <x:dataValidation type="list" sqref="M6">
      <x:formula1>"Known,Estimated,Missing"</x:formula1>
    </x:dataValidation>
    <x:dataValidation type="list" sqref="B7">
      <x:formula1>"Labor,Materials,Equipment,Subcontractors,Revenue/Change orders"</x:formula1>
    </x:dataValidation>
    <x:dataValidation type="list" sqref="D7">
      <x:formula1>"Quantity × Rate,Lump Sum"</x:formula1>
    </x:dataValidation>
    <x:dataValidation type="list" sqref="M7">
      <x:formula1>"Known,Estimated,Missing"</x:formula1>
    </x:dataValidation>
    <x:dataValidation type="list" sqref="B8">
      <x:formula1>"Labor,Materials,Equipment,Subcontractors,Revenue/Change orders"</x:formula1>
    </x:dataValidation>
    <x:dataValidation type="list" sqref="D8">
      <x:formula1>"Quantity × Rate,Lump Sum"</x:formula1>
    </x:dataValidation>
    <x:dataValidation type="list" sqref="M8">
      <x:formula1>"Known,Estimated,Missing"</x:formula1>
    </x:dataValidation>
    <x:dataValidation type="list" sqref="B9">
      <x:formula1>"Labor,Materials,Equipment,Subcontractors,Revenue/Change orders"</x:formula1>
    </x:dataValidation>
    <x:dataValidation type="list" sqref="D9">
      <x:formula1>"Quantity × Rate,Lump Sum"</x:formula1>
    </x:dataValidation>
    <x:dataValidation type="list" sqref="M9">
      <x:formula1>"Known,Estimated,Missing"</x:formula1>
    </x:dataValidation>
    <x:dataValidation type="list" sqref="B10">
      <x:formula1>"Labor,Materials,Equipment,Subcontractors,Revenue/Change orders"</x:formula1>
    </x:dataValidation>
    <x:dataValidation type="list" sqref="D10">
      <x:formula1>"Quantity × Rate,Lump Sum"</x:formula1>
    </x:dataValidation>
    <x:dataValidation type="list" sqref="M10">
      <x:formula1>"Known,Estimated,Missing"</x:formula1>
    </x:dataValidation>
    <x:dataValidation type="list" sqref="B11">
      <x:formula1>"Labor,Materials,Equipment,Subcontractors,Revenue/Change orders"</x:formula1>
    </x:dataValidation>
    <x:dataValidation type="list" sqref="D11">
      <x:formula1>"Quantity × Rate,Lump Sum"</x:formula1>
    </x:dataValidation>
    <x:dataValidation type="list" sqref="M11">
      <x:formula1>"Known,Estimated,Missing"</x:formula1>
    </x:dataValidation>
    <x:dataValidation type="list" sqref="B12">
      <x:formula1>"Labor,Materials,Equipment,Subcontractors,Revenue/Change orders"</x:formula1>
    </x:dataValidation>
    <x:dataValidation type="list" sqref="D12">
      <x:formula1>"Quantity × Rate,Lump Sum"</x:formula1>
    </x:dataValidation>
    <x:dataValidation type="list" sqref="M12">
      <x:formula1>"Known,Estimated,Missing"</x:formula1>
    </x:dataValidation>
    <x:dataValidation type="list" sqref="B13">
      <x:formula1>"Labor,Materials,Equipment,Subcontractors,Revenue/Change orders"</x:formula1>
    </x:dataValidation>
    <x:dataValidation type="list" sqref="D13">
      <x:formula1>"Quantity × Rate,Lump Sum"</x:formula1>
    </x:dataValidation>
    <x:dataValidation type="list" sqref="M13">
      <x:formula1>"Known,Estimated,Missing"</x:formula1>
    </x:dataValidation>
    <x:dataValidation type="list" sqref="B14">
      <x:formula1>"Labor,Materials,Equipment,Subcontractors,Revenue/Change orders"</x:formula1>
    </x:dataValidation>
    <x:dataValidation type="list" sqref="D14">
      <x:formula1>"Quantity × Rate,Lump Sum"</x:formula1>
    </x:dataValidation>
    <x:dataValidation type="list" sqref="M14">
      <x:formula1>"Known,Estimated,Missing"</x:formula1>
    </x:dataValidation>
    <x:dataValidation type="list" sqref="B15">
      <x:formula1>"Labor,Materials,Equipment,Subcontractors,Revenue/Change orders"</x:formula1>
    </x:dataValidation>
    <x:dataValidation type="list" sqref="D15">
      <x:formula1>"Quantity × Rate,Lump Sum"</x:formula1>
    </x:dataValidation>
    <x:dataValidation type="list" sqref="M15">
      <x:formula1>"Known,Estimated,Missing"</x:formula1>
    </x:dataValidation>
    <x:dataValidation type="list" sqref="B16">
      <x:formula1>"Labor,Materials,Equipment,Subcontractors,Revenue/Change orders"</x:formula1>
    </x:dataValidation>
    <x:dataValidation type="list" sqref="D16">
      <x:formula1>"Quantity × Rate,Lump Sum"</x:formula1>
    </x:dataValidation>
    <x:dataValidation type="list" sqref="M16">
      <x:formula1>"Known,Estimated,Missing"</x:formula1>
    </x:dataValidation>
    <x:dataValidation type="list" sqref="B17">
      <x:formula1>"Labor,Materials,Equipment,Subcontractors,Revenue/Change orders"</x:formula1>
    </x:dataValidation>
    <x:dataValidation type="list" sqref="D17">
      <x:formula1>"Quantity × Rate,Lump Sum"</x:formula1>
    </x:dataValidation>
    <x:dataValidation type="list" sqref="M17">
      <x:formula1>"Known,Estimated,Missing"</x:formula1>
    </x:dataValidation>
    <x:dataValidation type="list" sqref="B18">
      <x:formula1>"Labor,Materials,Equipment,Subcontractors,Revenue/Change orders"</x:formula1>
    </x:dataValidation>
    <x:dataValidation type="list" sqref="D18">
      <x:formula1>"Quantity × Rate,Lump Sum"</x:formula1>
    </x:dataValidation>
    <x:dataValidation type="list" sqref="M18">
      <x:formula1>"Known,Estimated,Missing"</x:formula1>
    </x:dataValidation>
    <x:dataValidation type="list" sqref="B19">
      <x:formula1>"Labor,Materials,Equipment,Subcontractors,Revenue/Change orders"</x:formula1>
    </x:dataValidation>
    <x:dataValidation type="list" sqref="D19">
      <x:formula1>"Quantity × Rate,Lump Sum"</x:formula1>
    </x:dataValidation>
    <x:dataValidation type="list" sqref="M19">
      <x:formula1>"Known,Estimated,Missing"</x:formula1>
    </x:dataValidation>
    <x:dataValidation type="list" sqref="B20">
      <x:formula1>"Labor,Materials,Equipment,Subcontractors,Revenue/Change orders"</x:formula1>
    </x:dataValidation>
    <x:dataValidation type="list" sqref="D20">
      <x:formula1>"Quantity × Rate,Lump Sum"</x:formula1>
    </x:dataValidation>
    <x:dataValidation type="list" sqref="M20">
      <x:formula1>"Known,Estimated,Missing"</x:formula1>
    </x:dataValidation>
    <x:dataValidation type="list" sqref="B21">
      <x:formula1>"Labor,Materials,Equipment,Subcontractors,Revenue/Change orders"</x:formula1>
    </x:dataValidation>
    <x:dataValidation type="list" sqref="D21">
      <x:formula1>"Quantity × Rate,Lump Sum"</x:formula1>
    </x:dataValidation>
    <x:dataValidation type="list" sqref="M21">
      <x:formula1>"Known,Estimated,Missing"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4" hidden="0" customWidth="1"/>
    <x:col min="3" max="3" width="18" hidden="0" customWidth="1"/>
    <x:col min="4" max="4" width="28" hidden="0" customWidth="1"/>
    <x:col min="5" max="5" width="14" hidden="0" customWidth="1"/>
    <x:col min="6" max="6" width="12" hidden="0" customWidth="1"/>
    <x:col min="7" max="7" width="12" hidden="0" customWidth="1"/>
    <x:col min="8" max="8" width="12" hidden="0" customWidth="1"/>
    <x:col min="9" max="9" width="16" hidden="0" customWidth="1"/>
    <x:col min="10" max="10" width="32" hidden="0" customWidth="1"/>
    <x:col min="11" max="11" width="26" hidden="0" customWidth="1"/>
    <x:col min="12" max="12" width="18" hidden="0" customWidth="1"/>
    <x:col min="13" max="13" width="12" hidden="0" customWidth="1"/>
    <x:col min="14" max="14" width="14" hidden="0" customWidth="1"/>
    <x:col min="15" max="15" width="18" hidden="0" customWidth="1"/>
    <x:col min="16" max="16" width="22" hidden="0" customWidth="1"/>
  </x:cols>
  <x:sheetData>
    <x:row r="1">
      <x:c r="A1" s="74" t="str">
        <x:v>Source Row</x:v>
      </x:c>
      <x:c r="B1" s="74" t="str">
        <x:v>Exception ID</x:v>
      </x:c>
      <x:c r="C1" s="74" t="str">
        <x:v>Job ID</x:v>
      </x:c>
      <x:c r="D1" s="74" t="str">
        <x:v>Category / Line</x:v>
      </x:c>
      <x:c r="E1" s="74" t="str">
        <x:v>$ Variance</x:v>
      </x:c>
      <x:c r="F1" s="74" t="str">
        <x:v>Amount %</x:v>
      </x:c>
      <x:c r="G1" s="74" t="str">
        <x:v>Qty %</x:v>
      </x:c>
      <x:c r="H1" s="74" t="str">
        <x:v>Rate %</x:v>
      </x:c>
      <x:c r="I1" s="74" t="str">
        <x:v>Cause Code</x:v>
      </x:c>
      <x:c r="J1" s="74" t="str">
        <x:v>Corrective Action</x:v>
      </x:c>
      <x:c r="K1" s="74" t="str">
        <x:v>Routes To</x:v>
      </x:c>
      <x:c r="L1" s="74" t="str">
        <x:v>Accountable Owner</x:v>
      </x:c>
      <x:c r="M1" s="74" t="str">
        <x:v>Due Date</x:v>
      </x:c>
      <x:c r="N1" s="74" t="str">
        <x:v>Status</x:v>
      </x:c>
      <x:c r="O1" s="74" t="str">
        <x:v>Verified Next Review?</x:v>
      </x:c>
      <x:c r="P1" s="74" t="str">
        <x:v>Action Record State</x:v>
      </x:c>
    </x:row>
    <x:row r="2">
      <x:c r="A2" s="84" t="str">
        <x:v>EX-01</x:v>
      </x:c>
      <x:c r="B2" s="84" t="str">
        <x:f>IF('Estimate vs Review'!S2="","",'Estimate vs Review'!S2)</x:f>
      </x:c>
      <x:c r="C2" s="84" t="str">
        <x:f>IF(B2="","",'Job Setup'!B4)</x:f>
      </x:c>
      <x:c r="D2" s="84" t="str">
        <x:f>IF(B2="","",'Estimate vs Review'!B2&amp;" | "&amp;'Estimate vs Review'!C2)</x:f>
      </x:c>
      <x:c r="E2" s="89" t="str">
        <x:f>IF(B2="","",'Estimate vs Review'!N2)</x:f>
      </x:c>
      <x:c r="F2" s="90" t="str">
        <x:f>IF(B2="","",'Estimate vs Review'!O2)</x:f>
      </x:c>
      <x:c r="G2" s="90" t="str">
        <x:f>IF(B2="","",'Estimate vs Review'!P2)</x:f>
      </x:c>
      <x:c r="H2" s="90" t="str">
        <x:f>IF(B2="","",'Estimate vs Review'!Q2)</x:f>
      </x:c>
      <x:c r="I2" s="86"/>
      <x:c r="J2" s="86"/>
      <x:c r="K2" s="86"/>
      <x:c r="L2" s="86"/>
      <x:c r="M2" s="96"/>
      <x:c r="N2" s="86"/>
      <x:c r="O2" s="86"/>
      <x:c r="P2" s="84" t="str">
        <x:f>IF(B2="",IF(COUNTA(I2:O2)&gt;0,"RETAINED - NOT CURRENTLY FLAGGED",""),IF(AND(I2&lt;&gt;"",J2&lt;&gt;"",K2&lt;&gt;"",L2&lt;&gt;"",ISNUMBER(M2)),"ACTION COMPLETE","ACTION INCOMPLETE"))</x:f>
      </x:c>
    </x:row>
    <x:row r="3">
      <x:c r="A3" s="84" t="str">
        <x:v>EX-02</x:v>
      </x:c>
      <x:c r="B3" s="84" t="str">
        <x:f>IF('Estimate vs Review'!S3="","",'Estimate vs Review'!S3)</x:f>
      </x:c>
      <x:c r="C3" s="84" t="str">
        <x:f>IF(B3="","",'Job Setup'!B4)</x:f>
      </x:c>
      <x:c r="D3" s="84" t="str">
        <x:f>IF(B3="","",'Estimate vs Review'!B3&amp;" | "&amp;'Estimate vs Review'!C3)</x:f>
      </x:c>
      <x:c r="E3" s="89" t="str">
        <x:f>IF(B3="","",'Estimate vs Review'!N3)</x:f>
      </x:c>
      <x:c r="F3" s="90" t="str">
        <x:f>IF(B3="","",'Estimate vs Review'!O3)</x:f>
      </x:c>
      <x:c r="G3" s="90" t="str">
        <x:f>IF(B3="","",'Estimate vs Review'!P3)</x:f>
      </x:c>
      <x:c r="H3" s="90" t="str">
        <x:f>IF(B3="","",'Estimate vs Review'!Q3)</x:f>
      </x:c>
      <x:c r="I3" s="86"/>
      <x:c r="J3" s="86"/>
      <x:c r="K3" s="86"/>
      <x:c r="L3" s="86"/>
      <x:c r="M3" s="96"/>
      <x:c r="N3" s="86"/>
      <x:c r="O3" s="86"/>
      <x:c r="P3" s="84" t="str">
        <x:f>IF(B3="",IF(COUNTA(I3:O3)&gt;0,"RETAINED - NOT CURRENTLY FLAGGED",""),IF(AND(I3&lt;&gt;"",J3&lt;&gt;"",K3&lt;&gt;"",L3&lt;&gt;"",ISNUMBER(M3)),"ACTION COMPLETE","ACTION INCOMPLETE"))</x:f>
      </x:c>
    </x:row>
    <x:row r="4">
      <x:c r="A4" s="84" t="str">
        <x:v>EX-03</x:v>
      </x:c>
      <x:c r="B4" s="84" t="str">
        <x:f>IF('Estimate vs Review'!S4="","",'Estimate vs Review'!S4)</x:f>
      </x:c>
      <x:c r="C4" s="84" t="str">
        <x:f>IF(B4="","",'Job Setup'!B4)</x:f>
      </x:c>
      <x:c r="D4" s="84" t="str">
        <x:f>IF(B4="","",'Estimate vs Review'!B4&amp;" | "&amp;'Estimate vs Review'!C4)</x:f>
      </x:c>
      <x:c r="E4" s="89" t="str">
        <x:f>IF(B4="","",'Estimate vs Review'!N4)</x:f>
      </x:c>
      <x:c r="F4" s="90" t="str">
        <x:f>IF(B4="","",'Estimate vs Review'!O4)</x:f>
      </x:c>
      <x:c r="G4" s="90" t="str">
        <x:f>IF(B4="","",'Estimate vs Review'!P4)</x:f>
      </x:c>
      <x:c r="H4" s="90" t="str">
        <x:f>IF(B4="","",'Estimate vs Review'!Q4)</x:f>
      </x:c>
      <x:c r="I4" s="86"/>
      <x:c r="J4" s="86"/>
      <x:c r="K4" s="86"/>
      <x:c r="L4" s="86"/>
      <x:c r="M4" s="96"/>
      <x:c r="N4" s="86"/>
      <x:c r="O4" s="86"/>
      <x:c r="P4" s="84" t="str">
        <x:f>IF(B4="",IF(COUNTA(I4:O4)&gt;0,"RETAINED - NOT CURRENTLY FLAGGED",""),IF(AND(I4&lt;&gt;"",J4&lt;&gt;"",K4&lt;&gt;"",L4&lt;&gt;"",ISNUMBER(M4)),"ACTION COMPLETE","ACTION INCOMPLETE"))</x:f>
      </x:c>
    </x:row>
    <x:row r="5">
      <x:c r="A5" s="84" t="str">
        <x:v>EX-04</x:v>
      </x:c>
      <x:c r="B5" s="84" t="str">
        <x:f>IF('Estimate vs Review'!S5="","",'Estimate vs Review'!S5)</x:f>
      </x:c>
      <x:c r="C5" s="84" t="str">
        <x:f>IF(B5="","",'Job Setup'!B4)</x:f>
      </x:c>
      <x:c r="D5" s="84" t="str">
        <x:f>IF(B5="","",'Estimate vs Review'!B5&amp;" | "&amp;'Estimate vs Review'!C5)</x:f>
      </x:c>
      <x:c r="E5" s="89" t="str">
        <x:f>IF(B5="","",'Estimate vs Review'!N5)</x:f>
      </x:c>
      <x:c r="F5" s="90" t="str">
        <x:f>IF(B5="","",'Estimate vs Review'!O5)</x:f>
      </x:c>
      <x:c r="G5" s="90" t="str">
        <x:f>IF(B5="","",'Estimate vs Review'!P5)</x:f>
      </x:c>
      <x:c r="H5" s="90" t="str">
        <x:f>IF(B5="","",'Estimate vs Review'!Q5)</x:f>
      </x:c>
      <x:c r="I5" s="86"/>
      <x:c r="J5" s="86"/>
      <x:c r="K5" s="86"/>
      <x:c r="L5" s="86"/>
      <x:c r="M5" s="96"/>
      <x:c r="N5" s="86"/>
      <x:c r="O5" s="86"/>
      <x:c r="P5" s="84" t="str">
        <x:f>IF(B5="",IF(COUNTA(I5:O5)&gt;0,"RETAINED - NOT CURRENTLY FLAGGED",""),IF(AND(I5&lt;&gt;"",J5&lt;&gt;"",K5&lt;&gt;"",L5&lt;&gt;"",ISNUMBER(M5)),"ACTION COMPLETE","ACTION INCOMPLETE"))</x:f>
      </x:c>
    </x:row>
    <x:row r="6">
      <x:c r="A6" s="84" t="str">
        <x:v>EX-05</x:v>
      </x:c>
      <x:c r="B6" s="84" t="str">
        <x:f>IF('Estimate vs Review'!S6="","",'Estimate vs Review'!S6)</x:f>
      </x:c>
      <x:c r="C6" s="84" t="str">
        <x:f>IF(B6="","",'Job Setup'!B4)</x:f>
      </x:c>
      <x:c r="D6" s="84" t="str">
        <x:f>IF(B6="","",'Estimate vs Review'!B6&amp;" | "&amp;'Estimate vs Review'!C6)</x:f>
      </x:c>
      <x:c r="E6" s="89" t="str">
        <x:f>IF(B6="","",'Estimate vs Review'!N6)</x:f>
      </x:c>
      <x:c r="F6" s="90" t="str">
        <x:f>IF(B6="","",'Estimate vs Review'!O6)</x:f>
      </x:c>
      <x:c r="G6" s="90" t="str">
        <x:f>IF(B6="","",'Estimate vs Review'!P6)</x:f>
      </x:c>
      <x:c r="H6" s="90" t="str">
        <x:f>IF(B6="","",'Estimate vs Review'!Q6)</x:f>
      </x:c>
      <x:c r="I6" s="86"/>
      <x:c r="J6" s="86"/>
      <x:c r="K6" s="86"/>
      <x:c r="L6" s="86"/>
      <x:c r="M6" s="96"/>
      <x:c r="N6" s="86"/>
      <x:c r="O6" s="86"/>
      <x:c r="P6" s="84" t="str">
        <x:f>IF(B6="",IF(COUNTA(I6:O6)&gt;0,"RETAINED - NOT CURRENTLY FLAGGED",""),IF(AND(I6&lt;&gt;"",J6&lt;&gt;"",K6&lt;&gt;"",L6&lt;&gt;"",ISNUMBER(M6)),"ACTION COMPLETE","ACTION INCOMPLETE"))</x:f>
      </x:c>
    </x:row>
    <x:row r="7">
      <x:c r="A7" s="84" t="str">
        <x:v>EX-06</x:v>
      </x:c>
      <x:c r="B7" s="84" t="str">
        <x:f>IF('Estimate vs Review'!S7="","",'Estimate vs Review'!S7)</x:f>
      </x:c>
      <x:c r="C7" s="84" t="str">
        <x:f>IF(B7="","",'Job Setup'!B4)</x:f>
      </x:c>
      <x:c r="D7" s="84" t="str">
        <x:f>IF(B7="","",'Estimate vs Review'!B7&amp;" | "&amp;'Estimate vs Review'!C7)</x:f>
      </x:c>
      <x:c r="E7" s="89" t="str">
        <x:f>IF(B7="","",'Estimate vs Review'!N7)</x:f>
      </x:c>
      <x:c r="F7" s="90" t="str">
        <x:f>IF(B7="","",'Estimate vs Review'!O7)</x:f>
      </x:c>
      <x:c r="G7" s="90" t="str">
        <x:f>IF(B7="","",'Estimate vs Review'!P7)</x:f>
      </x:c>
      <x:c r="H7" s="90" t="str">
        <x:f>IF(B7="","",'Estimate vs Review'!Q7)</x:f>
      </x:c>
      <x:c r="I7" s="86"/>
      <x:c r="J7" s="86"/>
      <x:c r="K7" s="86"/>
      <x:c r="L7" s="86"/>
      <x:c r="M7" s="96"/>
      <x:c r="N7" s="86"/>
      <x:c r="O7" s="86"/>
      <x:c r="P7" s="84" t="str">
        <x:f>IF(B7="",IF(COUNTA(I7:O7)&gt;0,"RETAINED - NOT CURRENTLY FLAGGED",""),IF(AND(I7&lt;&gt;"",J7&lt;&gt;"",K7&lt;&gt;"",L7&lt;&gt;"",ISNUMBER(M7)),"ACTION COMPLETE","ACTION INCOMPLETE"))</x:f>
      </x:c>
    </x:row>
    <x:row r="8">
      <x:c r="A8" s="84" t="str">
        <x:v>EX-07</x:v>
      </x:c>
      <x:c r="B8" s="84" t="str">
        <x:f>IF('Estimate vs Review'!S8="","",'Estimate vs Review'!S8)</x:f>
      </x:c>
      <x:c r="C8" s="84" t="str">
        <x:f>IF(B8="","",'Job Setup'!B4)</x:f>
      </x:c>
      <x:c r="D8" s="84" t="str">
        <x:f>IF(B8="","",'Estimate vs Review'!B8&amp;" | "&amp;'Estimate vs Review'!C8)</x:f>
      </x:c>
      <x:c r="E8" s="89" t="str">
        <x:f>IF(B8="","",'Estimate vs Review'!N8)</x:f>
      </x:c>
      <x:c r="F8" s="90" t="str">
        <x:f>IF(B8="","",'Estimate vs Review'!O8)</x:f>
      </x:c>
      <x:c r="G8" s="90" t="str">
        <x:f>IF(B8="","",'Estimate vs Review'!P8)</x:f>
      </x:c>
      <x:c r="H8" s="90" t="str">
        <x:f>IF(B8="","",'Estimate vs Review'!Q8)</x:f>
      </x:c>
      <x:c r="I8" s="86"/>
      <x:c r="J8" s="86"/>
      <x:c r="K8" s="86"/>
      <x:c r="L8" s="86"/>
      <x:c r="M8" s="96"/>
      <x:c r="N8" s="86"/>
      <x:c r="O8" s="86"/>
      <x:c r="P8" s="84" t="str">
        <x:f>IF(B8="",IF(COUNTA(I8:O8)&gt;0,"RETAINED - NOT CURRENTLY FLAGGED",""),IF(AND(I8&lt;&gt;"",J8&lt;&gt;"",K8&lt;&gt;"",L8&lt;&gt;"",ISNUMBER(M8)),"ACTION COMPLETE","ACTION INCOMPLETE"))</x:f>
      </x:c>
    </x:row>
    <x:row r="9">
      <x:c r="A9" s="84" t="str">
        <x:v>EX-08</x:v>
      </x:c>
      <x:c r="B9" s="84" t="str">
        <x:f>IF('Estimate vs Review'!S9="","",'Estimate vs Review'!S9)</x:f>
      </x:c>
      <x:c r="C9" s="84" t="str">
        <x:f>IF(B9="","",'Job Setup'!B4)</x:f>
      </x:c>
      <x:c r="D9" s="84" t="str">
        <x:f>IF(B9="","",'Estimate vs Review'!B9&amp;" | "&amp;'Estimate vs Review'!C9)</x:f>
      </x:c>
      <x:c r="E9" s="89" t="str">
        <x:f>IF(B9="","",'Estimate vs Review'!N9)</x:f>
      </x:c>
      <x:c r="F9" s="90" t="str">
        <x:f>IF(B9="","",'Estimate vs Review'!O9)</x:f>
      </x:c>
      <x:c r="G9" s="90" t="str">
        <x:f>IF(B9="","",'Estimate vs Review'!P9)</x:f>
      </x:c>
      <x:c r="H9" s="90" t="str">
        <x:f>IF(B9="","",'Estimate vs Review'!Q9)</x:f>
      </x:c>
      <x:c r="I9" s="86"/>
      <x:c r="J9" s="86"/>
      <x:c r="K9" s="86"/>
      <x:c r="L9" s="86"/>
      <x:c r="M9" s="96"/>
      <x:c r="N9" s="86"/>
      <x:c r="O9" s="86"/>
      <x:c r="P9" s="84" t="str">
        <x:f>IF(B9="",IF(COUNTA(I9:O9)&gt;0,"RETAINED - NOT CURRENTLY FLAGGED",""),IF(AND(I9&lt;&gt;"",J9&lt;&gt;"",K9&lt;&gt;"",L9&lt;&gt;"",ISNUMBER(M9)),"ACTION COMPLETE","ACTION INCOMPLETE"))</x:f>
      </x:c>
    </x:row>
    <x:row r="10">
      <x:c r="A10" s="84" t="str">
        <x:v>EX-09</x:v>
      </x:c>
      <x:c r="B10" s="84" t="str">
        <x:f>IF('Estimate vs Review'!S10="","",'Estimate vs Review'!S10)</x:f>
      </x:c>
      <x:c r="C10" s="84" t="str">
        <x:f>IF(B10="","",'Job Setup'!B4)</x:f>
      </x:c>
      <x:c r="D10" s="84" t="str">
        <x:f>IF(B10="","",'Estimate vs Review'!B10&amp;" | "&amp;'Estimate vs Review'!C10)</x:f>
      </x:c>
      <x:c r="E10" s="89" t="str">
        <x:f>IF(B10="","",'Estimate vs Review'!N10)</x:f>
      </x:c>
      <x:c r="F10" s="90" t="str">
        <x:f>IF(B10="","",'Estimate vs Review'!O10)</x:f>
      </x:c>
      <x:c r="G10" s="90" t="str">
        <x:f>IF(B10="","",'Estimate vs Review'!P10)</x:f>
      </x:c>
      <x:c r="H10" s="90" t="str">
        <x:f>IF(B10="","",'Estimate vs Review'!Q10)</x:f>
      </x:c>
      <x:c r="I10" s="86"/>
      <x:c r="J10" s="86"/>
      <x:c r="K10" s="86"/>
      <x:c r="L10" s="86"/>
      <x:c r="M10" s="96"/>
      <x:c r="N10" s="86"/>
      <x:c r="O10" s="86"/>
      <x:c r="P10" s="84" t="str">
        <x:f>IF(B10="",IF(COUNTA(I10:O10)&gt;0,"RETAINED - NOT CURRENTLY FLAGGED",""),IF(AND(I10&lt;&gt;"",J10&lt;&gt;"",K10&lt;&gt;"",L10&lt;&gt;"",ISNUMBER(M10)),"ACTION COMPLETE","ACTION INCOMPLETE"))</x:f>
      </x:c>
    </x:row>
    <x:row r="11">
      <x:c r="A11" s="84" t="str">
        <x:v>EX-10</x:v>
      </x:c>
      <x:c r="B11" s="84" t="str">
        <x:f>IF('Estimate vs Review'!S11="","",'Estimate vs Review'!S11)</x:f>
      </x:c>
      <x:c r="C11" s="84" t="str">
        <x:f>IF(B11="","",'Job Setup'!B4)</x:f>
      </x:c>
      <x:c r="D11" s="84" t="str">
        <x:f>IF(B11="","",'Estimate vs Review'!B11&amp;" | "&amp;'Estimate vs Review'!C11)</x:f>
      </x:c>
      <x:c r="E11" s="89" t="str">
        <x:f>IF(B11="","",'Estimate vs Review'!N11)</x:f>
      </x:c>
      <x:c r="F11" s="90" t="str">
        <x:f>IF(B11="","",'Estimate vs Review'!O11)</x:f>
      </x:c>
      <x:c r="G11" s="90" t="str">
        <x:f>IF(B11="","",'Estimate vs Review'!P11)</x:f>
      </x:c>
      <x:c r="H11" s="90" t="str">
        <x:f>IF(B11="","",'Estimate vs Review'!Q11)</x:f>
      </x:c>
      <x:c r="I11" s="86"/>
      <x:c r="J11" s="86"/>
      <x:c r="K11" s="86"/>
      <x:c r="L11" s="86"/>
      <x:c r="M11" s="96"/>
      <x:c r="N11" s="86"/>
      <x:c r="O11" s="86"/>
      <x:c r="P11" s="84" t="str">
        <x:f>IF(B11="",IF(COUNTA(I11:O11)&gt;0,"RETAINED - NOT CURRENTLY FLAGGED",""),IF(AND(I11&lt;&gt;"",J11&lt;&gt;"",K11&lt;&gt;"",L11&lt;&gt;"",ISNUMBER(M11)),"ACTION COMPLETE","ACTION INCOMPLETE"))</x:f>
      </x:c>
    </x:row>
    <x:row r="12">
      <x:c r="A12" s="84" t="str">
        <x:v>EX-11</x:v>
      </x:c>
      <x:c r="B12" s="84" t="str">
        <x:f>IF('Estimate vs Review'!S12="","",'Estimate vs Review'!S12)</x:f>
      </x:c>
      <x:c r="C12" s="84" t="str">
        <x:f>IF(B12="","",'Job Setup'!B4)</x:f>
      </x:c>
      <x:c r="D12" s="84" t="str">
        <x:f>IF(B12="","",'Estimate vs Review'!B12&amp;" | "&amp;'Estimate vs Review'!C12)</x:f>
      </x:c>
      <x:c r="E12" s="89" t="str">
        <x:f>IF(B12="","",'Estimate vs Review'!N12)</x:f>
      </x:c>
      <x:c r="F12" s="90" t="str">
        <x:f>IF(B12="","",'Estimate vs Review'!O12)</x:f>
      </x:c>
      <x:c r="G12" s="90" t="str">
        <x:f>IF(B12="","",'Estimate vs Review'!P12)</x:f>
      </x:c>
      <x:c r="H12" s="90" t="str">
        <x:f>IF(B12="","",'Estimate vs Review'!Q12)</x:f>
      </x:c>
      <x:c r="I12" s="86"/>
      <x:c r="J12" s="86"/>
      <x:c r="K12" s="86"/>
      <x:c r="L12" s="86"/>
      <x:c r="M12" s="96"/>
      <x:c r="N12" s="86"/>
      <x:c r="O12" s="86"/>
      <x:c r="P12" s="84" t="str">
        <x:f>IF(B12="",IF(COUNTA(I12:O12)&gt;0,"RETAINED - NOT CURRENTLY FLAGGED",""),IF(AND(I12&lt;&gt;"",J12&lt;&gt;"",K12&lt;&gt;"",L12&lt;&gt;"",ISNUMBER(M12)),"ACTION COMPLETE","ACTION INCOMPLETE"))</x:f>
      </x:c>
    </x:row>
    <x:row r="13">
      <x:c r="A13" s="84" t="str">
        <x:v>EX-12</x:v>
      </x:c>
      <x:c r="B13" s="84" t="str">
        <x:f>IF('Estimate vs Review'!S13="","",'Estimate vs Review'!S13)</x:f>
      </x:c>
      <x:c r="C13" s="84" t="str">
        <x:f>IF(B13="","",'Job Setup'!B4)</x:f>
      </x:c>
      <x:c r="D13" s="84" t="str">
        <x:f>IF(B13="","",'Estimate vs Review'!B13&amp;" | "&amp;'Estimate vs Review'!C13)</x:f>
      </x:c>
      <x:c r="E13" s="89" t="str">
        <x:f>IF(B13="","",'Estimate vs Review'!N13)</x:f>
      </x:c>
      <x:c r="F13" s="90" t="str">
        <x:f>IF(B13="","",'Estimate vs Review'!O13)</x:f>
      </x:c>
      <x:c r="G13" s="90" t="str">
        <x:f>IF(B13="","",'Estimate vs Review'!P13)</x:f>
      </x:c>
      <x:c r="H13" s="90" t="str">
        <x:f>IF(B13="","",'Estimate vs Review'!Q13)</x:f>
      </x:c>
      <x:c r="I13" s="86"/>
      <x:c r="J13" s="86"/>
      <x:c r="K13" s="86"/>
      <x:c r="L13" s="86"/>
      <x:c r="M13" s="96"/>
      <x:c r="N13" s="86"/>
      <x:c r="O13" s="86"/>
      <x:c r="P13" s="84" t="str">
        <x:f>IF(B13="",IF(COUNTA(I13:O13)&gt;0,"RETAINED - NOT CURRENTLY FLAGGED",""),IF(AND(I13&lt;&gt;"",J13&lt;&gt;"",K13&lt;&gt;"",L13&lt;&gt;"",ISNUMBER(M13)),"ACTION COMPLETE","ACTION INCOMPLETE"))</x:f>
      </x:c>
    </x:row>
    <x:row r="14">
      <x:c r="A14" s="84" t="str">
        <x:v>EX-13</x:v>
      </x:c>
      <x:c r="B14" s="84" t="str">
        <x:f>IF('Estimate vs Review'!S14="","",'Estimate vs Review'!S14)</x:f>
      </x:c>
      <x:c r="C14" s="84" t="str">
        <x:f>IF(B14="","",'Job Setup'!B4)</x:f>
      </x:c>
      <x:c r="D14" s="84" t="str">
        <x:f>IF(B14="","",'Estimate vs Review'!B14&amp;" | "&amp;'Estimate vs Review'!C14)</x:f>
      </x:c>
      <x:c r="E14" s="89" t="str">
        <x:f>IF(B14="","",'Estimate vs Review'!N14)</x:f>
      </x:c>
      <x:c r="F14" s="90" t="str">
        <x:f>IF(B14="","",'Estimate vs Review'!O14)</x:f>
      </x:c>
      <x:c r="G14" s="90" t="str">
        <x:f>IF(B14="","",'Estimate vs Review'!P14)</x:f>
      </x:c>
      <x:c r="H14" s="90" t="str">
        <x:f>IF(B14="","",'Estimate vs Review'!Q14)</x:f>
      </x:c>
      <x:c r="I14" s="86"/>
      <x:c r="J14" s="86"/>
      <x:c r="K14" s="86"/>
      <x:c r="L14" s="86"/>
      <x:c r="M14" s="96"/>
      <x:c r="N14" s="86"/>
      <x:c r="O14" s="86"/>
      <x:c r="P14" s="84" t="str">
        <x:f>IF(B14="",IF(COUNTA(I14:O14)&gt;0,"RETAINED - NOT CURRENTLY FLAGGED",""),IF(AND(I14&lt;&gt;"",J14&lt;&gt;"",K14&lt;&gt;"",L14&lt;&gt;"",ISNUMBER(M14)),"ACTION COMPLETE","ACTION INCOMPLETE"))</x:f>
      </x:c>
    </x:row>
    <x:row r="15">
      <x:c r="A15" s="84" t="str">
        <x:v>EX-14</x:v>
      </x:c>
      <x:c r="B15" s="84" t="str">
        <x:f>IF('Estimate vs Review'!S15="","",'Estimate vs Review'!S15)</x:f>
      </x:c>
      <x:c r="C15" s="84" t="str">
        <x:f>IF(B15="","",'Job Setup'!B4)</x:f>
      </x:c>
      <x:c r="D15" s="84" t="str">
        <x:f>IF(B15="","",'Estimate vs Review'!B15&amp;" | "&amp;'Estimate vs Review'!C15)</x:f>
      </x:c>
      <x:c r="E15" s="89" t="str">
        <x:f>IF(B15="","",'Estimate vs Review'!N15)</x:f>
      </x:c>
      <x:c r="F15" s="90" t="str">
        <x:f>IF(B15="","",'Estimate vs Review'!O15)</x:f>
      </x:c>
      <x:c r="G15" s="90" t="str">
        <x:f>IF(B15="","",'Estimate vs Review'!P15)</x:f>
      </x:c>
      <x:c r="H15" s="90" t="str">
        <x:f>IF(B15="","",'Estimate vs Review'!Q15)</x:f>
      </x:c>
      <x:c r="I15" s="86"/>
      <x:c r="J15" s="86"/>
      <x:c r="K15" s="86"/>
      <x:c r="L15" s="86"/>
      <x:c r="M15" s="96"/>
      <x:c r="N15" s="86"/>
      <x:c r="O15" s="86"/>
      <x:c r="P15" s="84" t="str">
        <x:f>IF(B15="",IF(COUNTA(I15:O15)&gt;0,"RETAINED - NOT CURRENTLY FLAGGED",""),IF(AND(I15&lt;&gt;"",J15&lt;&gt;"",K15&lt;&gt;"",L15&lt;&gt;"",ISNUMBER(M15)),"ACTION COMPLETE","ACTION INCOMPLETE"))</x:f>
      </x:c>
    </x:row>
    <x:row r="16">
      <x:c r="A16" s="84" t="str">
        <x:v>EX-15</x:v>
      </x:c>
      <x:c r="B16" s="84" t="str">
        <x:f>IF('Estimate vs Review'!S16="","",'Estimate vs Review'!S16)</x:f>
      </x:c>
      <x:c r="C16" s="84" t="str">
        <x:f>IF(B16="","",'Job Setup'!B4)</x:f>
      </x:c>
      <x:c r="D16" s="84" t="str">
        <x:f>IF(B16="","",'Estimate vs Review'!B16&amp;" | "&amp;'Estimate vs Review'!C16)</x:f>
      </x:c>
      <x:c r="E16" s="89" t="str">
        <x:f>IF(B16="","",'Estimate vs Review'!N16)</x:f>
      </x:c>
      <x:c r="F16" s="90" t="str">
        <x:f>IF(B16="","",'Estimate vs Review'!O16)</x:f>
      </x:c>
      <x:c r="G16" s="90" t="str">
        <x:f>IF(B16="","",'Estimate vs Review'!P16)</x:f>
      </x:c>
      <x:c r="H16" s="90" t="str">
        <x:f>IF(B16="","",'Estimate vs Review'!Q16)</x:f>
      </x:c>
      <x:c r="I16" s="86"/>
      <x:c r="J16" s="86"/>
      <x:c r="K16" s="86"/>
      <x:c r="L16" s="86"/>
      <x:c r="M16" s="96"/>
      <x:c r="N16" s="86"/>
      <x:c r="O16" s="86"/>
      <x:c r="P16" s="84" t="str">
        <x:f>IF(B16="",IF(COUNTA(I16:O16)&gt;0,"RETAINED - NOT CURRENTLY FLAGGED",""),IF(AND(I16&lt;&gt;"",J16&lt;&gt;"",K16&lt;&gt;"",L16&lt;&gt;"",ISNUMBER(M16)),"ACTION COMPLETE","ACTION INCOMPLETE"))</x:f>
      </x:c>
    </x:row>
    <x:row r="17">
      <x:c r="A17" s="84" t="str">
        <x:v>EX-16</x:v>
      </x:c>
      <x:c r="B17" s="84" t="str">
        <x:f>IF('Estimate vs Review'!S17="","",'Estimate vs Review'!S17)</x:f>
      </x:c>
      <x:c r="C17" s="84" t="str">
        <x:f>IF(B17="","",'Job Setup'!B4)</x:f>
      </x:c>
      <x:c r="D17" s="84" t="str">
        <x:f>IF(B17="","",'Estimate vs Review'!B17&amp;" | "&amp;'Estimate vs Review'!C17)</x:f>
      </x:c>
      <x:c r="E17" s="89" t="str">
        <x:f>IF(B17="","",'Estimate vs Review'!N17)</x:f>
      </x:c>
      <x:c r="F17" s="90" t="str">
        <x:f>IF(B17="","",'Estimate vs Review'!O17)</x:f>
      </x:c>
      <x:c r="G17" s="90" t="str">
        <x:f>IF(B17="","",'Estimate vs Review'!P17)</x:f>
      </x:c>
      <x:c r="H17" s="90" t="str">
        <x:f>IF(B17="","",'Estimate vs Review'!Q17)</x:f>
      </x:c>
      <x:c r="I17" s="86"/>
      <x:c r="J17" s="86"/>
      <x:c r="K17" s="86"/>
      <x:c r="L17" s="86"/>
      <x:c r="M17" s="96"/>
      <x:c r="N17" s="86"/>
      <x:c r="O17" s="86"/>
      <x:c r="P17" s="84" t="str">
        <x:f>IF(B17="",IF(COUNTA(I17:O17)&gt;0,"RETAINED - NOT CURRENTLY FLAGGED",""),IF(AND(I17&lt;&gt;"",J17&lt;&gt;"",K17&lt;&gt;"",L17&lt;&gt;"",ISNUMBER(M17)),"ACTION COMPLETE","ACTION INCOMPLETE"))</x:f>
      </x:c>
    </x:row>
    <x:row r="18">
      <x:c r="A18" s="84" t="str">
        <x:v>EX-17</x:v>
      </x:c>
      <x:c r="B18" s="84" t="str">
        <x:f>IF('Estimate vs Review'!S18="","",'Estimate vs Review'!S18)</x:f>
      </x:c>
      <x:c r="C18" s="84" t="str">
        <x:f>IF(B18="","",'Job Setup'!B4)</x:f>
      </x:c>
      <x:c r="D18" s="84" t="str">
        <x:f>IF(B18="","",'Estimate vs Review'!B18&amp;" | "&amp;'Estimate vs Review'!C18)</x:f>
      </x:c>
      <x:c r="E18" s="89" t="str">
        <x:f>IF(B18="","",'Estimate vs Review'!N18)</x:f>
      </x:c>
      <x:c r="F18" s="90" t="str">
        <x:f>IF(B18="","",'Estimate vs Review'!O18)</x:f>
      </x:c>
      <x:c r="G18" s="90" t="str">
        <x:f>IF(B18="","",'Estimate vs Review'!P18)</x:f>
      </x:c>
      <x:c r="H18" s="90" t="str">
        <x:f>IF(B18="","",'Estimate vs Review'!Q18)</x:f>
      </x:c>
      <x:c r="I18" s="86"/>
      <x:c r="J18" s="86"/>
      <x:c r="K18" s="86"/>
      <x:c r="L18" s="86"/>
      <x:c r="M18" s="96"/>
      <x:c r="N18" s="86"/>
      <x:c r="O18" s="86"/>
      <x:c r="P18" s="84" t="str">
        <x:f>IF(B18="",IF(COUNTA(I18:O18)&gt;0,"RETAINED - NOT CURRENTLY FLAGGED",""),IF(AND(I18&lt;&gt;"",J18&lt;&gt;"",K18&lt;&gt;"",L18&lt;&gt;"",ISNUMBER(M18)),"ACTION COMPLETE","ACTION INCOMPLETE"))</x:f>
      </x:c>
    </x:row>
    <x:row r="19">
      <x:c r="A19" s="84" t="str">
        <x:v>EX-18</x:v>
      </x:c>
      <x:c r="B19" s="84" t="str">
        <x:f>IF('Estimate vs Review'!S19="","",'Estimate vs Review'!S19)</x:f>
      </x:c>
      <x:c r="C19" s="84" t="str">
        <x:f>IF(B19="","",'Job Setup'!B4)</x:f>
      </x:c>
      <x:c r="D19" s="84" t="str">
        <x:f>IF(B19="","",'Estimate vs Review'!B19&amp;" | "&amp;'Estimate vs Review'!C19)</x:f>
      </x:c>
      <x:c r="E19" s="89" t="str">
        <x:f>IF(B19="","",'Estimate vs Review'!N19)</x:f>
      </x:c>
      <x:c r="F19" s="90" t="str">
        <x:f>IF(B19="","",'Estimate vs Review'!O19)</x:f>
      </x:c>
      <x:c r="G19" s="90" t="str">
        <x:f>IF(B19="","",'Estimate vs Review'!P19)</x:f>
      </x:c>
      <x:c r="H19" s="90" t="str">
        <x:f>IF(B19="","",'Estimate vs Review'!Q19)</x:f>
      </x:c>
      <x:c r="I19" s="86"/>
      <x:c r="J19" s="86"/>
      <x:c r="K19" s="86"/>
      <x:c r="L19" s="86"/>
      <x:c r="M19" s="96"/>
      <x:c r="N19" s="86"/>
      <x:c r="O19" s="86"/>
      <x:c r="P19" s="84" t="str">
        <x:f>IF(B19="",IF(COUNTA(I19:O19)&gt;0,"RETAINED - NOT CURRENTLY FLAGGED",""),IF(AND(I19&lt;&gt;"",J19&lt;&gt;"",K19&lt;&gt;"",L19&lt;&gt;"",ISNUMBER(M19)),"ACTION COMPLETE","ACTION INCOMPLETE"))</x:f>
      </x:c>
    </x:row>
    <x:row r="20">
      <x:c r="A20" s="84" t="str">
        <x:v>EX-19</x:v>
      </x:c>
      <x:c r="B20" s="84" t="str">
        <x:f>IF('Estimate vs Review'!S20="","",'Estimate vs Review'!S20)</x:f>
      </x:c>
      <x:c r="C20" s="84" t="str">
        <x:f>IF(B20="","",'Job Setup'!B4)</x:f>
      </x:c>
      <x:c r="D20" s="84" t="str">
        <x:f>IF(B20="","",'Estimate vs Review'!B20&amp;" | "&amp;'Estimate vs Review'!C20)</x:f>
      </x:c>
      <x:c r="E20" s="89" t="str">
        <x:f>IF(B20="","",'Estimate vs Review'!N20)</x:f>
      </x:c>
      <x:c r="F20" s="90" t="str">
        <x:f>IF(B20="","",'Estimate vs Review'!O20)</x:f>
      </x:c>
      <x:c r="G20" s="90" t="str">
        <x:f>IF(B20="","",'Estimate vs Review'!P20)</x:f>
      </x:c>
      <x:c r="H20" s="90" t="str">
        <x:f>IF(B20="","",'Estimate vs Review'!Q20)</x:f>
      </x:c>
      <x:c r="I20" s="86"/>
      <x:c r="J20" s="86"/>
      <x:c r="K20" s="86"/>
      <x:c r="L20" s="86"/>
      <x:c r="M20" s="96"/>
      <x:c r="N20" s="86"/>
      <x:c r="O20" s="86"/>
      <x:c r="P20" s="84" t="str">
        <x:f>IF(B20="",IF(COUNTA(I20:O20)&gt;0,"RETAINED - NOT CURRENTLY FLAGGED",""),IF(AND(I20&lt;&gt;"",J20&lt;&gt;"",K20&lt;&gt;"",L20&lt;&gt;"",ISNUMBER(M20)),"ACTION COMPLETE","ACTION INCOMPLETE"))</x:f>
      </x:c>
    </x:row>
    <x:row r="21">
      <x:c r="A21" s="84" t="str">
        <x:v>EX-20</x:v>
      </x:c>
      <x:c r="B21" s="84" t="str">
        <x:f>IF('Estimate vs Review'!S21="","",'Estimate vs Review'!S21)</x:f>
      </x:c>
      <x:c r="C21" s="84" t="str">
        <x:f>IF(B21="","",'Job Setup'!B4)</x:f>
      </x:c>
      <x:c r="D21" s="84" t="str">
        <x:f>IF(B21="","",'Estimate vs Review'!B21&amp;" | "&amp;'Estimate vs Review'!C21)</x:f>
      </x:c>
      <x:c r="E21" s="89" t="str">
        <x:f>IF(B21="","",'Estimate vs Review'!N21)</x:f>
      </x:c>
      <x:c r="F21" s="90" t="str">
        <x:f>IF(B21="","",'Estimate vs Review'!O21)</x:f>
      </x:c>
      <x:c r="G21" s="90" t="str">
        <x:f>IF(B21="","",'Estimate vs Review'!P21)</x:f>
      </x:c>
      <x:c r="H21" s="90" t="str">
        <x:f>IF(B21="","",'Estimate vs Review'!Q21)</x:f>
      </x:c>
      <x:c r="I21" s="86"/>
      <x:c r="J21" s="86"/>
      <x:c r="K21" s="86"/>
      <x:c r="L21" s="86"/>
      <x:c r="M21" s="96"/>
      <x:c r="N21" s="86"/>
      <x:c r="O21" s="86"/>
      <x:c r="P21" s="84" t="str">
        <x:f>IF(B21="",IF(COUNTA(I21:O21)&gt;0,"RETAINED - NOT CURRENTLY FLAGGED",""),IF(AND(I21&lt;&gt;"",J21&lt;&gt;"",K21&lt;&gt;"",L21&lt;&gt;"",ISNUMBER(M21)),"ACTION COMPLETE","ACTION INCOMPLETE"))</x:f>
      </x:c>
    </x:row>
    <x:row r="22">
      <x:c r="A22" s="53"/>
      <x:c r="B22" s="53"/>
      <x:c r="C22" s="53"/>
      <x:c r="D22" s="53"/>
      <x:c r="E22" s="53"/>
      <x:c r="F22" s="53"/>
      <x:c r="G22" s="53"/>
      <x:c r="H22" s="53"/>
      <x:c r="I22" s="53"/>
      <x:c r="J22" s="53"/>
      <x:c r="K22" s="53"/>
      <x:c r="L22" s="53"/>
      <x:c r="M22" s="53"/>
      <x:c r="N22" s="53"/>
      <x:c r="O22" s="53"/>
      <x:c r="P22" s="53"/>
    </x:row>
    <x:row r="23">
      <x:c r="A23" s="53"/>
      <x:c r="B23" s="53"/>
      <x:c r="C23" s="53"/>
      <x:c r="D23" s="53"/>
      <x:c r="E23" s="53"/>
      <x:c r="F23" s="53"/>
      <x:c r="G23" s="53"/>
      <x:c r="H23" s="53"/>
      <x:c r="I23" s="53"/>
      <x:c r="J23" s="53"/>
      <x:c r="K23" s="53"/>
      <x:c r="L23" s="53"/>
      <x:c r="M23" s="53"/>
      <x:c r="N23" s="53"/>
      <x:c r="O23" s="53"/>
      <x:c r="P23" s="53"/>
    </x:row>
    <x:row r="24">
      <x:c r="A24" s="53"/>
      <x:c r="B24" s="53"/>
      <x:c r="C24" s="53"/>
      <x:c r="D24" s="53"/>
      <x:c r="E24" s="53"/>
      <x:c r="F24" s="53"/>
      <x:c r="G24" s="53"/>
      <x:c r="H24" s="53"/>
      <x:c r="I24" s="53"/>
      <x:c r="J24" s="53"/>
      <x:c r="K24" s="53"/>
      <x:c r="L24" s="53"/>
      <x:c r="M24" s="53"/>
      <x:c r="N24" s="53"/>
      <x:c r="O24" s="53"/>
      <x:c r="P24" s="53"/>
    </x:row>
    <x:row r="25">
      <x:c r="A25" s="53"/>
      <x:c r="B25" s="53"/>
      <x:c r="C25" s="53"/>
      <x:c r="D25" s="53"/>
      <x:c r="E25" s="53"/>
      <x:c r="F25" s="53"/>
      <x:c r="G25" s="53"/>
      <x:c r="H25" s="53"/>
      <x:c r="I25" s="53"/>
      <x:c r="J25" s="53"/>
      <x:c r="K25" s="53"/>
      <x:c r="L25" s="53"/>
      <x:c r="M25" s="53"/>
      <x:c r="N25" s="53"/>
      <x:c r="O25" s="53"/>
      <x:c r="P25" s="53"/>
    </x:row>
    <x:row r="26">
      <x:c r="A26" s="53"/>
      <x:c r="B26" s="53"/>
      <x:c r="C26" s="53"/>
      <x:c r="D26" s="53"/>
      <x:c r="E26" s="53"/>
      <x:c r="F26" s="53"/>
      <x:c r="G26" s="53"/>
      <x:c r="H26" s="53"/>
      <x:c r="I26" s="53"/>
      <x:c r="J26" s="53"/>
      <x:c r="K26" s="53"/>
      <x:c r="L26" s="53"/>
      <x:c r="M26" s="53"/>
      <x:c r="N26" s="53"/>
      <x:c r="O26" s="53"/>
      <x:c r="P26" s="53"/>
    </x:row>
    <x:row r="27">
      <x:c r="A27" s="53"/>
      <x:c r="B27" s="53"/>
      <x:c r="C27" s="53"/>
      <x:c r="D27" s="53"/>
      <x:c r="E27" s="53"/>
      <x:c r="F27" s="53"/>
      <x:c r="G27" s="53"/>
      <x:c r="H27" s="53"/>
      <x:c r="I27" s="53"/>
      <x:c r="J27" s="53"/>
      <x:c r="K27" s="53"/>
      <x:c r="L27" s="53"/>
      <x:c r="M27" s="53"/>
      <x:c r="N27" s="53"/>
      <x:c r="O27" s="53"/>
      <x:c r="P27" s="53"/>
    </x:row>
    <x:row r="28">
      <x:c r="A28" s="53"/>
      <x:c r="B28" s="53"/>
      <x:c r="C28" s="53"/>
      <x:c r="D28" s="53"/>
      <x:c r="E28" s="53"/>
      <x:c r="F28" s="53"/>
      <x:c r="G28" s="53"/>
      <x:c r="H28" s="53"/>
      <x:c r="I28" s="53"/>
      <x:c r="J28" s="53"/>
      <x:c r="K28" s="53"/>
      <x:c r="L28" s="53"/>
      <x:c r="M28" s="53"/>
      <x:c r="N28" s="53"/>
      <x:c r="O28" s="53"/>
      <x:c r="P28" s="53"/>
    </x:row>
    <x:row r="29">
      <x:c r="A29" s="53"/>
      <x:c r="B29" s="53"/>
      <x:c r="C29" s="53"/>
      <x:c r="D29" s="53"/>
      <x:c r="E29" s="53"/>
      <x:c r="F29" s="53"/>
      <x:c r="G29" s="53"/>
      <x:c r="H29" s="53"/>
      <x:c r="I29" s="53"/>
      <x:c r="J29" s="53"/>
      <x:c r="K29" s="53"/>
      <x:c r="L29" s="53"/>
      <x:c r="M29" s="53"/>
      <x:c r="N29" s="53"/>
      <x:c r="O29" s="53"/>
      <x:c r="P29" s="53"/>
    </x:row>
    <x:row r="30">
      <x:c r="A30" s="53"/>
      <x:c r="B30" s="53"/>
      <x:c r="C30" s="53"/>
      <x:c r="D30" s="53"/>
      <x:c r="E30" s="53"/>
      <x:c r="F30" s="53"/>
      <x:c r="G30" s="53"/>
      <x:c r="H30" s="53"/>
      <x:c r="I30" s="53"/>
      <x:c r="J30" s="53"/>
      <x:c r="K30" s="53"/>
      <x:c r="L30" s="53"/>
      <x:c r="M30" s="53"/>
      <x:c r="N30" s="53"/>
      <x:c r="O30" s="53"/>
      <x:c r="P30" s="53"/>
    </x:row>
    <x:row r="31">
      <x:c r="A31" s="53"/>
      <x:c r="B31" s="53"/>
      <x:c r="C31" s="53"/>
      <x:c r="D31" s="53"/>
      <x:c r="E31" s="53"/>
      <x:c r="F31" s="53"/>
      <x:c r="G31" s="53"/>
      <x:c r="H31" s="53"/>
      <x:c r="I31" s="53"/>
      <x:c r="J31" s="53"/>
      <x:c r="K31" s="53"/>
      <x:c r="L31" s="53"/>
      <x:c r="M31" s="53"/>
      <x:c r="N31" s="53"/>
      <x:c r="O31" s="53"/>
      <x:c r="P31" s="53"/>
    </x:row>
    <x:row r="32">
      <x:c r="A32" s="53"/>
      <x:c r="B32" s="53"/>
      <x:c r="C32" s="53"/>
      <x:c r="D32" s="53"/>
      <x:c r="E32" s="53"/>
      <x:c r="F32" s="53"/>
      <x:c r="G32" s="53"/>
      <x:c r="H32" s="53"/>
      <x:c r="I32" s="53"/>
      <x:c r="J32" s="53"/>
      <x:c r="K32" s="53"/>
      <x:c r="L32" s="53"/>
      <x:c r="M32" s="53"/>
      <x:c r="N32" s="53"/>
      <x:c r="O32" s="53"/>
      <x:c r="P32" s="53"/>
    </x:row>
    <x:row r="33">
      <x:c r="A33" s="53"/>
      <x:c r="B33" s="53"/>
      <x:c r="C33" s="53"/>
      <x:c r="D33" s="53"/>
      <x:c r="E33" s="53"/>
      <x:c r="F33" s="53"/>
      <x:c r="G33" s="53"/>
      <x:c r="H33" s="53"/>
      <x:c r="I33" s="53"/>
      <x:c r="J33" s="53"/>
      <x:c r="K33" s="53"/>
      <x:c r="L33" s="53"/>
      <x:c r="M33" s="53"/>
      <x:c r="N33" s="53"/>
      <x:c r="O33" s="53"/>
      <x:c r="P33" s="53"/>
    </x:row>
    <x:row r="34">
      <x:c r="A34" s="53"/>
      <x:c r="B34" s="53"/>
      <x:c r="C34" s="53"/>
      <x:c r="D34" s="53"/>
      <x:c r="E34" s="53"/>
      <x:c r="F34" s="53"/>
      <x:c r="G34" s="53"/>
      <x:c r="H34" s="53"/>
      <x:c r="I34" s="53"/>
      <x:c r="J34" s="53"/>
      <x:c r="K34" s="53"/>
      <x:c r="L34" s="53"/>
      <x:c r="M34" s="53"/>
      <x:c r="N34" s="53"/>
      <x:c r="O34" s="53"/>
      <x:c r="P34" s="53"/>
    </x:row>
    <x:row r="35">
      <x:c r="A35" s="53"/>
      <x:c r="B35" s="53"/>
      <x:c r="C35" s="53"/>
      <x:c r="D35" s="53"/>
      <x:c r="E35" s="53"/>
      <x:c r="F35" s="53"/>
      <x:c r="G35" s="53"/>
      <x:c r="H35" s="53"/>
      <x:c r="I35" s="53"/>
      <x:c r="J35" s="53"/>
      <x:c r="K35" s="53"/>
      <x:c r="L35" s="53"/>
      <x:c r="M35" s="53"/>
      <x:c r="N35" s="53"/>
      <x:c r="O35" s="53"/>
      <x:c r="P35" s="53"/>
    </x:row>
    <x:row r="36">
      <x:c r="A36" s="53"/>
      <x:c r="B36" s="53"/>
      <x:c r="C36" s="53"/>
      <x:c r="D36" s="53"/>
      <x:c r="E36" s="53"/>
      <x:c r="F36" s="53"/>
      <x:c r="G36" s="53"/>
      <x:c r="H36" s="53"/>
      <x:c r="I36" s="53"/>
      <x:c r="J36" s="53"/>
      <x:c r="K36" s="53"/>
      <x:c r="L36" s="53"/>
      <x:c r="M36" s="53"/>
      <x:c r="N36" s="53"/>
      <x:c r="O36" s="53"/>
      <x:c r="P36" s="53"/>
    </x:row>
    <x:row r="37">
      <x:c r="A37" s="53"/>
      <x:c r="B37" s="53"/>
      <x:c r="C37" s="53"/>
      <x:c r="D37" s="53"/>
      <x:c r="E37" s="53"/>
      <x:c r="F37" s="53"/>
      <x:c r="G37" s="53"/>
      <x:c r="H37" s="53"/>
      <x:c r="I37" s="53"/>
      <x:c r="J37" s="53"/>
      <x:c r="K37" s="53"/>
      <x:c r="L37" s="53"/>
      <x:c r="M37" s="53"/>
      <x:c r="N37" s="53"/>
      <x:c r="O37" s="53"/>
      <x:c r="P37" s="53"/>
    </x:row>
    <x:row r="38">
      <x:c r="A38" s="53"/>
      <x:c r="B38" s="53"/>
      <x:c r="C38" s="53"/>
      <x:c r="D38" s="53"/>
      <x:c r="E38" s="53"/>
      <x:c r="F38" s="53"/>
      <x:c r="G38" s="53"/>
      <x:c r="H38" s="53"/>
      <x:c r="I38" s="53"/>
      <x:c r="J38" s="53"/>
      <x:c r="K38" s="53"/>
      <x:c r="L38" s="53"/>
      <x:c r="M38" s="53"/>
      <x:c r="N38" s="53"/>
      <x:c r="O38" s="53"/>
      <x:c r="P38" s="53"/>
    </x:row>
    <x:row r="39">
      <x:c r="A39" s="53"/>
      <x:c r="B39" s="53"/>
      <x:c r="C39" s="53"/>
      <x:c r="D39" s="53"/>
      <x:c r="E39" s="53"/>
      <x:c r="F39" s="53"/>
      <x:c r="G39" s="53"/>
      <x:c r="H39" s="53"/>
      <x:c r="I39" s="53"/>
      <x:c r="J39" s="53"/>
      <x:c r="K39" s="53"/>
      <x:c r="L39" s="53"/>
      <x:c r="M39" s="53"/>
      <x:c r="N39" s="53"/>
      <x:c r="O39" s="53"/>
      <x:c r="P39" s="53"/>
    </x:row>
    <x:row r="40">
      <x:c r="A40" s="53"/>
      <x:c r="B40" s="53"/>
      <x:c r="C40" s="53"/>
      <x:c r="D40" s="53"/>
      <x:c r="E40" s="53"/>
      <x:c r="F40" s="53"/>
      <x:c r="G40" s="53"/>
      <x:c r="H40" s="53"/>
      <x:c r="I40" s="53"/>
      <x:c r="J40" s="53"/>
      <x:c r="K40" s="53"/>
      <x:c r="L40" s="53"/>
      <x:c r="M40" s="53"/>
      <x:c r="N40" s="53"/>
      <x:c r="O40" s="53"/>
      <x:c r="P40" s="53"/>
    </x:row>
  </x:sheetData>
  <x:dataValidations count="80">
    <x:dataValidation type="list" sqref="I2">
      <x:formula1>"Estimate,Scope,Production,Purchasing,Rework,Weather,Data error"</x:formula1>
    </x:dataValidation>
    <x:dataValidation type="list" sqref="K2">
      <x:formula1>"Estimating,Production,Purchasing,Scope/change-order discipline,Data practice,Pricing decision (route-out)"</x:formula1>
    </x:dataValidation>
    <x:dataValidation type="list" sqref="N2">
      <x:formula1>"Open,In progress,Done"</x:formula1>
    </x:dataValidation>
    <x:dataValidation type="list" sqref="O2">
      <x:formula1>"Not yet,Held,Did not hold"</x:formula1>
    </x:dataValidation>
    <x:dataValidation type="list" sqref="I3">
      <x:formula1>"Estimate,Scope,Production,Purchasing,Rework,Weather,Data error"</x:formula1>
    </x:dataValidation>
    <x:dataValidation type="list" sqref="K3">
      <x:formula1>"Estimating,Production,Purchasing,Scope/change-order discipline,Data practice,Pricing decision (route-out)"</x:formula1>
    </x:dataValidation>
    <x:dataValidation type="list" sqref="N3">
      <x:formula1>"Open,In progress,Done"</x:formula1>
    </x:dataValidation>
    <x:dataValidation type="list" sqref="O3">
      <x:formula1>"Not yet,Held,Did not hold"</x:formula1>
    </x:dataValidation>
    <x:dataValidation type="list" sqref="I4">
      <x:formula1>"Estimate,Scope,Production,Purchasing,Rework,Weather,Data error"</x:formula1>
    </x:dataValidation>
    <x:dataValidation type="list" sqref="K4">
      <x:formula1>"Estimating,Production,Purchasing,Scope/change-order discipline,Data practice,Pricing decision (route-out)"</x:formula1>
    </x:dataValidation>
    <x:dataValidation type="list" sqref="N4">
      <x:formula1>"Open,In progress,Done"</x:formula1>
    </x:dataValidation>
    <x:dataValidation type="list" sqref="O4">
      <x:formula1>"Not yet,Held,Did not hold"</x:formula1>
    </x:dataValidation>
    <x:dataValidation type="list" sqref="I5">
      <x:formula1>"Estimate,Scope,Production,Purchasing,Rework,Weather,Data error"</x:formula1>
    </x:dataValidation>
    <x:dataValidation type="list" sqref="K5">
      <x:formula1>"Estimating,Production,Purchasing,Scope/change-order discipline,Data practice,Pricing decision (route-out)"</x:formula1>
    </x:dataValidation>
    <x:dataValidation type="list" sqref="N5">
      <x:formula1>"Open,In progress,Done"</x:formula1>
    </x:dataValidation>
    <x:dataValidation type="list" sqref="O5">
      <x:formula1>"Not yet,Held,Did not hold"</x:formula1>
    </x:dataValidation>
    <x:dataValidation type="list" sqref="I6">
      <x:formula1>"Estimate,Scope,Production,Purchasing,Rework,Weather,Data error"</x:formula1>
    </x:dataValidation>
    <x:dataValidation type="list" sqref="K6">
      <x:formula1>"Estimating,Production,Purchasing,Scope/change-order discipline,Data practice,Pricing decision (route-out)"</x:formula1>
    </x:dataValidation>
    <x:dataValidation type="list" sqref="N6">
      <x:formula1>"Open,In progress,Done"</x:formula1>
    </x:dataValidation>
    <x:dataValidation type="list" sqref="O6">
      <x:formula1>"Not yet,Held,Did not hold"</x:formula1>
    </x:dataValidation>
    <x:dataValidation type="list" sqref="I7">
      <x:formula1>"Estimate,Scope,Production,Purchasing,Rework,Weather,Data error"</x:formula1>
    </x:dataValidation>
    <x:dataValidation type="list" sqref="K7">
      <x:formula1>"Estimating,Production,Purchasing,Scope/change-order discipline,Data practice,Pricing decision (route-out)"</x:formula1>
    </x:dataValidation>
    <x:dataValidation type="list" sqref="N7">
      <x:formula1>"Open,In progress,Done"</x:formula1>
    </x:dataValidation>
    <x:dataValidation type="list" sqref="O7">
      <x:formula1>"Not yet,Held,Did not hold"</x:formula1>
    </x:dataValidation>
    <x:dataValidation type="list" sqref="I8">
      <x:formula1>"Estimate,Scope,Production,Purchasing,Rework,Weather,Data error"</x:formula1>
    </x:dataValidation>
    <x:dataValidation type="list" sqref="K8">
      <x:formula1>"Estimating,Production,Purchasing,Scope/change-order discipline,Data practice,Pricing decision (route-out)"</x:formula1>
    </x:dataValidation>
    <x:dataValidation type="list" sqref="N8">
      <x:formula1>"Open,In progress,Done"</x:formula1>
    </x:dataValidation>
    <x:dataValidation type="list" sqref="O8">
      <x:formula1>"Not yet,Held,Did not hold"</x:formula1>
    </x:dataValidation>
    <x:dataValidation type="list" sqref="I9">
      <x:formula1>"Estimate,Scope,Production,Purchasing,Rework,Weather,Data error"</x:formula1>
    </x:dataValidation>
    <x:dataValidation type="list" sqref="K9">
      <x:formula1>"Estimating,Production,Purchasing,Scope/change-order discipline,Data practice,Pricing decision (route-out)"</x:formula1>
    </x:dataValidation>
    <x:dataValidation type="list" sqref="N9">
      <x:formula1>"Open,In progress,Done"</x:formula1>
    </x:dataValidation>
    <x:dataValidation type="list" sqref="O9">
      <x:formula1>"Not yet,Held,Did not hold"</x:formula1>
    </x:dataValidation>
    <x:dataValidation type="list" sqref="I10">
      <x:formula1>"Estimate,Scope,Production,Purchasing,Rework,Weather,Data error"</x:formula1>
    </x:dataValidation>
    <x:dataValidation type="list" sqref="K10">
      <x:formula1>"Estimating,Production,Purchasing,Scope/change-order discipline,Data practice,Pricing decision (route-out)"</x:formula1>
    </x:dataValidation>
    <x:dataValidation type="list" sqref="N10">
      <x:formula1>"Open,In progress,Done"</x:formula1>
    </x:dataValidation>
    <x:dataValidation type="list" sqref="O10">
      <x:formula1>"Not yet,Held,Did not hold"</x:formula1>
    </x:dataValidation>
    <x:dataValidation type="list" sqref="I11">
      <x:formula1>"Estimate,Scope,Production,Purchasing,Rework,Weather,Data error"</x:formula1>
    </x:dataValidation>
    <x:dataValidation type="list" sqref="K11">
      <x:formula1>"Estimating,Production,Purchasing,Scope/change-order discipline,Data practice,Pricing decision (route-out)"</x:formula1>
    </x:dataValidation>
    <x:dataValidation type="list" sqref="N11">
      <x:formula1>"Open,In progress,Done"</x:formula1>
    </x:dataValidation>
    <x:dataValidation type="list" sqref="O11">
      <x:formula1>"Not yet,Held,Did not hold"</x:formula1>
    </x:dataValidation>
    <x:dataValidation type="list" sqref="I12">
      <x:formula1>"Estimate,Scope,Production,Purchasing,Rework,Weather,Data error"</x:formula1>
    </x:dataValidation>
    <x:dataValidation type="list" sqref="K12">
      <x:formula1>"Estimating,Production,Purchasing,Scope/change-order discipline,Data practice,Pricing decision (route-out)"</x:formula1>
    </x:dataValidation>
    <x:dataValidation type="list" sqref="N12">
      <x:formula1>"Open,In progress,Done"</x:formula1>
    </x:dataValidation>
    <x:dataValidation type="list" sqref="O12">
      <x:formula1>"Not yet,Held,Did not hold"</x:formula1>
    </x:dataValidation>
    <x:dataValidation type="list" sqref="I13">
      <x:formula1>"Estimate,Scope,Production,Purchasing,Rework,Weather,Data error"</x:formula1>
    </x:dataValidation>
    <x:dataValidation type="list" sqref="K13">
      <x:formula1>"Estimating,Production,Purchasing,Scope/change-order discipline,Data practice,Pricing decision (route-out)"</x:formula1>
    </x:dataValidation>
    <x:dataValidation type="list" sqref="N13">
      <x:formula1>"Open,In progress,Done"</x:formula1>
    </x:dataValidation>
    <x:dataValidation type="list" sqref="O13">
      <x:formula1>"Not yet,Held,Did not hold"</x:formula1>
    </x:dataValidation>
    <x:dataValidation type="list" sqref="I14">
      <x:formula1>"Estimate,Scope,Production,Purchasing,Rework,Weather,Data error"</x:formula1>
    </x:dataValidation>
    <x:dataValidation type="list" sqref="K14">
      <x:formula1>"Estimating,Production,Purchasing,Scope/change-order discipline,Data practice,Pricing decision (route-out)"</x:formula1>
    </x:dataValidation>
    <x:dataValidation type="list" sqref="N14">
      <x:formula1>"Open,In progress,Done"</x:formula1>
    </x:dataValidation>
    <x:dataValidation type="list" sqref="O14">
      <x:formula1>"Not yet,Held,Did not hold"</x:formula1>
    </x:dataValidation>
    <x:dataValidation type="list" sqref="I15">
      <x:formula1>"Estimate,Scope,Production,Purchasing,Rework,Weather,Data error"</x:formula1>
    </x:dataValidation>
    <x:dataValidation type="list" sqref="K15">
      <x:formula1>"Estimating,Production,Purchasing,Scope/change-order discipline,Data practice,Pricing decision (route-out)"</x:formula1>
    </x:dataValidation>
    <x:dataValidation type="list" sqref="N15">
      <x:formula1>"Open,In progress,Done"</x:formula1>
    </x:dataValidation>
    <x:dataValidation type="list" sqref="O15">
      <x:formula1>"Not yet,Held,Did not hold"</x:formula1>
    </x:dataValidation>
    <x:dataValidation type="list" sqref="I16">
      <x:formula1>"Estimate,Scope,Production,Purchasing,Rework,Weather,Data error"</x:formula1>
    </x:dataValidation>
    <x:dataValidation type="list" sqref="K16">
      <x:formula1>"Estimating,Production,Purchasing,Scope/change-order discipline,Data practice,Pricing decision (route-out)"</x:formula1>
    </x:dataValidation>
    <x:dataValidation type="list" sqref="N16">
      <x:formula1>"Open,In progress,Done"</x:formula1>
    </x:dataValidation>
    <x:dataValidation type="list" sqref="O16">
      <x:formula1>"Not yet,Held,Did not hold"</x:formula1>
    </x:dataValidation>
    <x:dataValidation type="list" sqref="I17">
      <x:formula1>"Estimate,Scope,Production,Purchasing,Rework,Weather,Data error"</x:formula1>
    </x:dataValidation>
    <x:dataValidation type="list" sqref="K17">
      <x:formula1>"Estimating,Production,Purchasing,Scope/change-order discipline,Data practice,Pricing decision (route-out)"</x:formula1>
    </x:dataValidation>
    <x:dataValidation type="list" sqref="N17">
      <x:formula1>"Open,In progress,Done"</x:formula1>
    </x:dataValidation>
    <x:dataValidation type="list" sqref="O17">
      <x:formula1>"Not yet,Held,Did not hold"</x:formula1>
    </x:dataValidation>
    <x:dataValidation type="list" sqref="I18">
      <x:formula1>"Estimate,Scope,Production,Purchasing,Rework,Weather,Data error"</x:formula1>
    </x:dataValidation>
    <x:dataValidation type="list" sqref="K18">
      <x:formula1>"Estimating,Production,Purchasing,Scope/change-order discipline,Data practice,Pricing decision (route-out)"</x:formula1>
    </x:dataValidation>
    <x:dataValidation type="list" sqref="N18">
      <x:formula1>"Open,In progress,Done"</x:formula1>
    </x:dataValidation>
    <x:dataValidation type="list" sqref="O18">
      <x:formula1>"Not yet,Held,Did not hold"</x:formula1>
    </x:dataValidation>
    <x:dataValidation type="list" sqref="I19">
      <x:formula1>"Estimate,Scope,Production,Purchasing,Rework,Weather,Data error"</x:formula1>
    </x:dataValidation>
    <x:dataValidation type="list" sqref="K19">
      <x:formula1>"Estimating,Production,Purchasing,Scope/change-order discipline,Data practice,Pricing decision (route-out)"</x:formula1>
    </x:dataValidation>
    <x:dataValidation type="list" sqref="N19">
      <x:formula1>"Open,In progress,Done"</x:formula1>
    </x:dataValidation>
    <x:dataValidation type="list" sqref="O19">
      <x:formula1>"Not yet,Held,Did not hold"</x:formula1>
    </x:dataValidation>
    <x:dataValidation type="list" sqref="I20">
      <x:formula1>"Estimate,Scope,Production,Purchasing,Rework,Weather,Data error"</x:formula1>
    </x:dataValidation>
    <x:dataValidation type="list" sqref="K20">
      <x:formula1>"Estimating,Production,Purchasing,Scope/change-order discipline,Data practice,Pricing decision (route-out)"</x:formula1>
    </x:dataValidation>
    <x:dataValidation type="list" sqref="N20">
      <x:formula1>"Open,In progress,Done"</x:formula1>
    </x:dataValidation>
    <x:dataValidation type="list" sqref="O20">
      <x:formula1>"Not yet,Held,Did not hold"</x:formula1>
    </x:dataValidation>
    <x:dataValidation type="list" sqref="I21">
      <x:formula1>"Estimate,Scope,Production,Purchasing,Rework,Weather,Data error"</x:formula1>
    </x:dataValidation>
    <x:dataValidation type="list" sqref="K21">
      <x:formula1>"Estimating,Production,Purchasing,Scope/change-order discipline,Data practice,Pricing decision (route-out)"</x:formula1>
    </x:dataValidation>
    <x:dataValidation type="list" sqref="N21">
      <x:formula1>"Open,In progress,Done"</x:formula1>
    </x:dataValidation>
    <x:dataValidation type="list" sqref="O21">
      <x:formula1>"Not yet,Held,Did not hold"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>
      <x:c r="A1" s="52" t="str">
        <x:v>Profit in Bloom | Estimate-to-Actual Job Review | Instructions &amp; Checklist</x:v>
      </x:c>
      <x:c r="B1" s="52"/>
      <x:c r="C1" s="52"/>
      <x:c r="D1" s="52"/>
      <x:c r="E1" s="52"/>
      <x:c r="F1" s="52"/>
      <x:c r="G1" s="52"/>
      <x:c r="H1" s="52"/>
    </x:row>
    <x:row r="2">
      <x:c r="A2" s="55" t="str">
        <x:v>Purpose</x:v>
      </x:c>
      <x:c r="B2" s="55"/>
      <x:c r="C2" s="55"/>
      <x:c r="D2" s="55"/>
      <x:c r="E2" s="55"/>
      <x:c r="F2" s="55"/>
      <x:c r="G2" s="55"/>
      <x:c r="H2" s="55"/>
    </x:row>
    <x:row r="3">
      <x:c r="A3" s="84" t="str">
        <x:v>Use this workbook to compare the job budget with the current Review view, identify exceptions, diagnose cause, and assign one feed-forward action with an owner and due date.</x:v>
      </x:c>
      <x:c r="B3" s="84"/>
      <x:c r="C3" s="84"/>
      <x:c r="D3" s="84"/>
      <x:c r="E3" s="84"/>
      <x:c r="F3" s="84"/>
      <x:c r="G3" s="84"/>
      <x:c r="H3" s="84"/>
    </x:row>
    <x:row r="4">
      <x:c r="A4" s="55" t="str">
        <x:v>Governing definitions</x:v>
      </x:c>
      <x:c r="B4" s="55"/>
      <x:c r="C4" s="55"/>
      <x:c r="D4" s="55"/>
      <x:c r="E4" s="55"/>
      <x:c r="F4" s="55"/>
      <x:c r="G4" s="55"/>
      <x:c r="H4" s="55"/>
    </x:row>
    <x:row r="5">
      <x:c r="A5" s="84" t="str">
        <x:v>In-progress: Review = forecast at completion using incurred + committed + estimate-to-complete. Job-close: Review = final actual.</x:v>
      </x:c>
      <x:c r="B5" s="84"/>
      <x:c r="C5" s="84"/>
      <x:c r="D5" s="84"/>
      <x:c r="E5" s="84"/>
      <x:c r="F5" s="84"/>
      <x:c r="G5" s="84"/>
      <x:c r="H5" s="84"/>
    </x:row>
    <x:row r="6">
      <x:c r="A6" s="55" t="str">
        <x:v>Active row</x:v>
      </x:c>
      <x:c r="B6" s="55"/>
      <x:c r="C6" s="55"/>
      <x:c r="D6" s="55"/>
      <x:c r="E6" s="55"/>
      <x:c r="F6" s="55"/>
      <x:c r="G6" s="55"/>
      <x:c r="H6" s="55"/>
    </x:row>
    <x:row r="7">
      <x:c r="A7" s="84" t="str">
        <x:v>A row becomes Active when Line Item, Driver Basis, an estimate input, a Review input, Data Quality Status, or Note contains user-entered data. Category alone does not activate an otherwise blank row.</x:v>
      </x:c>
      <x:c r="B7" s="84"/>
      <x:c r="C7" s="84"/>
      <x:c r="D7" s="84"/>
      <x:c r="E7" s="84"/>
      <x:c r="F7" s="84"/>
      <x:c r="G7" s="84"/>
      <x:c r="H7" s="84"/>
    </x:row>
    <x:row r="8">
      <x:c r="A8" s="55" t="str">
        <x:v>Driver Basis</x:v>
      </x:c>
      <x:c r="B8" s="55"/>
      <x:c r="C8" s="55"/>
      <x:c r="D8" s="55"/>
      <x:c r="E8" s="55"/>
      <x:c r="F8" s="55"/>
      <x:c r="G8" s="55"/>
      <x:c r="H8" s="55"/>
    </x:row>
    <x:row r="9">
      <x:c r="A9" s="84" t="str">
        <x:v>Quantity × Rate uses quantity and rate only. Lump Sum uses lump-sum input only. Changing the basis changes the required inputs immediately; values left in the inactive basis never feed calculations.</x:v>
      </x:c>
      <x:c r="B9" s="84"/>
      <x:c r="C9" s="84"/>
      <x:c r="D9" s="84"/>
      <x:c r="E9" s="84"/>
      <x:c r="F9" s="84"/>
      <x:c r="G9" s="84"/>
      <x:c r="H9" s="84"/>
    </x:row>
    <x:row r="10">
      <x:c r="A10" s="55" t="str">
        <x:v>Known / Estimated / Missing</x:v>
      </x:c>
      <x:c r="B10" s="55"/>
      <x:c r="C10" s="55"/>
      <x:c r="D10" s="55"/>
      <x:c r="E10" s="55"/>
      <x:c r="F10" s="55"/>
      <x:c r="G10" s="55"/>
      <x:c r="H10" s="55"/>
    </x:row>
    <x:row r="11">
      <x:c r="A11" s="84" t="str">
        <x:v>Known = final input. Estimated = provisional and requires a visible assumption note. Missing = unavailable and suppresses dependent outputs. A deliberate 0 is valid and is not Missing.</x:v>
      </x:c>
      <x:c r="B11" s="84"/>
      <x:c r="C11" s="84"/>
      <x:c r="D11" s="84"/>
      <x:c r="E11" s="84"/>
      <x:c r="F11" s="84"/>
      <x:c r="G11" s="84"/>
      <x:c r="H11" s="84"/>
    </x:row>
    <x:row r="12">
      <x:c r="A12" s="55" t="str">
        <x:v>Materiality</x:v>
      </x:c>
      <x:c r="B12" s="55"/>
      <x:c r="C12" s="55"/>
      <x:c r="D12" s="55"/>
      <x:c r="E12" s="55"/>
      <x:c r="F12" s="55"/>
      <x:c r="G12" s="55"/>
      <x:c r="H12" s="55"/>
    </x:row>
    <x:row r="13">
      <x:c r="A13" s="84" t="str">
        <x:v>Dollar threshold D and Percent threshold P are company-set and both must be greater than zero. The same P applies to amount %, quantity %, and rate % for Quantity × Rate lines.</x:v>
      </x:c>
      <x:c r="B13" s="84"/>
      <x:c r="C13" s="84"/>
      <x:c r="D13" s="84"/>
      <x:c r="E13" s="84"/>
      <x:c r="F13" s="84"/>
      <x:c r="G13" s="84"/>
      <x:c r="H13" s="84"/>
    </x:row>
    <x:row r="14">
      <x:c r="A14" s="55" t="str">
        <x:v>Exception logic</x:v>
      </x:c>
      <x:c r="B14" s="55"/>
      <x:c r="C14" s="55"/>
      <x:c r="D14" s="55"/>
      <x:c r="E14" s="55"/>
      <x:c r="F14" s="55"/>
      <x:c r="G14" s="55"/>
      <x:c r="H14" s="55"/>
    </x:row>
    <x:row r="15">
      <x:c r="A15" s="84" t="str">
        <x:v>An exception is flagged when dollar, amount %, quantity %, or rate % reaches the applicable threshold, or when a zero estimate baseline makes a percentage undefined while the Review value is nonzero.</x:v>
      </x:c>
      <x:c r="B15" s="84"/>
      <x:c r="C15" s="84"/>
      <x:c r="D15" s="84"/>
      <x:c r="E15" s="84"/>
      <x:c r="F15" s="84"/>
      <x:c r="G15" s="84"/>
      <x:c r="H15" s="84"/>
    </x:row>
    <x:row r="16">
      <x:c r="A16" s="55" t="str">
        <x:v>Action record</x:v>
      </x:c>
      <x:c r="B16" s="55"/>
      <x:c r="C16" s="55"/>
      <x:c r="D16" s="55"/>
      <x:c r="E16" s="55"/>
      <x:c r="F16" s="55"/>
      <x:c r="G16" s="55"/>
      <x:c r="H16" s="55"/>
    </x:row>
    <x:row r="17">
      <x:c r="A17" s="84" t="str">
        <x:v>Tab 3 is the sole source of truth for Cause Code and corrective action. Each Yes exception needs Cause Code, Corrective Action, Routes To, Accountable Owner, and Due Date before review completion.</x:v>
      </x:c>
      <x:c r="B17" s="84"/>
      <x:c r="C17" s="84"/>
      <x:c r="D17" s="84"/>
      <x:c r="E17" s="84"/>
      <x:c r="F17" s="84"/>
      <x:c r="G17" s="84"/>
      <x:c r="H17" s="84"/>
    </x:row>
    <x:row r="18">
      <x:c r="A18" s="55" t="str">
        <x:v>Job-close</x:v>
      </x:c>
      <x:c r="B18" s="55"/>
      <x:c r="C18" s="55"/>
      <x:c r="D18" s="55"/>
      <x:c r="E18" s="55"/>
      <x:c r="F18" s="55"/>
      <x:c r="G18" s="55"/>
      <x:c r="H18" s="55"/>
    </x:row>
    <x:row r="19">
      <x:c r="A19" s="84" t="str">
        <x:v>Missing/incomplete Active row = NOT READY FOR CLOSE. Estimated row = PROVISIONAL CLOSE. Final close requires every Active row Known and all required action records complete.</x:v>
      </x:c>
      <x:c r="B19" s="84"/>
      <x:c r="C19" s="84"/>
      <x:c r="D19" s="84"/>
      <x:c r="E19" s="84"/>
      <x:c r="F19" s="84"/>
      <x:c r="G19" s="84"/>
      <x:c r="H19" s="84"/>
    </x:row>
    <x:row r="20">
      <x:c r="A20" s="55" t="str">
        <x:v>Checklist</x:v>
      </x:c>
      <x:c r="B20" s="55"/>
      <x:c r="C20" s="55"/>
      <x:c r="D20" s="55"/>
      <x:c r="E20" s="55"/>
      <x:c r="F20" s="55"/>
      <x:c r="G20" s="55"/>
      <x:c r="H20" s="55"/>
    </x:row>
    <x:row r="21">
      <x:c r="A21" s="84" t="str">
        <x:v>1. Confirm estimate and Review data use the same cost-code structure.</x:v>
      </x:c>
      <x:c r="B21" s="84"/>
      <x:c r="C21" s="84"/>
      <x:c r="D21" s="84"/>
      <x:c r="E21" s="84"/>
      <x:c r="F21" s="84"/>
      <x:c r="G21" s="84"/>
      <x:c r="H21" s="84"/>
    </x:row>
    <x:row r="22">
      <x:c r="A22" s="84" t="str">
        <x:v>2. Select Review Mode and enter positive company-set D and P thresholds.</x:v>
      </x:c>
      <x:c r="B22" s="84"/>
      <x:c r="C22" s="84"/>
      <x:c r="D22" s="84"/>
      <x:c r="E22" s="84"/>
      <x:c r="F22" s="84"/>
      <x:c r="G22" s="84"/>
      <x:c r="H22" s="84"/>
    </x:row>
    <x:row r="23">
      <x:c r="A23" s="84" t="str">
        <x:v>3. Complete required estimate inputs for each Active row.</x:v>
      </x:c>
      <x:c r="B23" s="84"/>
      <x:c r="C23" s="84"/>
      <x:c r="D23" s="84"/>
      <x:c r="E23" s="84"/>
      <x:c r="F23" s="84"/>
      <x:c r="G23" s="84"/>
      <x:c r="H23" s="84"/>
    </x:row>
    <x:row r="24">
      <x:c r="A24" s="84" t="str">
        <x:v>4. Enter Review values. In-progress uses forecast-at-completion; Job-close uses final actual.</x:v>
      </x:c>
      <x:c r="B24" s="84"/>
      <x:c r="C24" s="84"/>
      <x:c r="D24" s="84"/>
      <x:c r="E24" s="84"/>
      <x:c r="F24" s="84"/>
      <x:c r="G24" s="84"/>
      <x:c r="H24" s="84"/>
    </x:row>
    <x:row r="25">
      <x:c r="A25" s="84" t="str">
        <x:v>5. Set Known, Estimated, or Missing. Estimated requires a visible assumption note.</x:v>
      </x:c>
      <x:c r="B25" s="84"/>
      <x:c r="C25" s="84"/>
      <x:c r="D25" s="84"/>
      <x:c r="E25" s="84"/>
      <x:c r="F25" s="84"/>
      <x:c r="G25" s="84"/>
      <x:c r="H25" s="84"/>
    </x:row>
    <x:row r="26">
      <x:c r="A26" s="84" t="str">
        <x:v>6. Review Yes exceptions, including quantity/rate movement masked by unchanged dollars.</x:v>
      </x:c>
      <x:c r="B26" s="84"/>
      <x:c r="C26" s="84"/>
      <x:c r="D26" s="84"/>
      <x:c r="E26" s="84"/>
      <x:c r="F26" s="84"/>
      <x:c r="G26" s="84"/>
      <x:c r="H26" s="84"/>
    </x:row>
    <x:row r="27">
      <x:c r="A27" s="84" t="str">
        <x:v>7. On Tab 3, complete Cause Code, Action, Route, Owner, and Due Date.</x:v>
      </x:c>
      <x:c r="B27" s="84"/>
      <x:c r="C27" s="84"/>
      <x:c r="D27" s="84"/>
      <x:c r="E27" s="84"/>
      <x:c r="F27" s="84"/>
      <x:c r="G27" s="84"/>
      <x:c r="H27" s="84"/>
    </x:row>
    <x:row r="28">
      <x:c r="A28" s="84" t="str">
        <x:v>8. Fix Data error exceptions first, then re-read affected results.</x:v>
      </x:c>
      <x:c r="B28" s="84"/>
      <x:c r="C28" s="84"/>
      <x:c r="D28" s="84"/>
      <x:c r="E28" s="84"/>
      <x:c r="F28" s="84"/>
      <x:c r="G28" s="84"/>
      <x:c r="H28" s="84"/>
    </x:row>
    <x:row r="29">
      <x:c r="A29" s="84" t="str">
        <x:v>9. Route pricing issues to Resource #10. Do not set price here.</x:v>
      </x:c>
      <x:c r="B29" s="84"/>
      <x:c r="C29" s="84"/>
      <x:c r="D29" s="84"/>
      <x:c r="E29" s="84"/>
      <x:c r="F29" s="84"/>
      <x:c r="G29" s="84"/>
      <x:c r="H29" s="84"/>
    </x:row>
    <x:row r="30">
      <x:c r="A30" s="84" t="str">
        <x:v>10. Do not treat Job-close as final while any Active row is Missing, incomplete, or Estimated.</x:v>
      </x:c>
      <x:c r="B30" s="84"/>
      <x:c r="C30" s="84"/>
      <x:c r="D30" s="84"/>
      <x:c r="E30" s="84"/>
      <x:c r="F30" s="84"/>
      <x:c r="G30" s="84"/>
      <x:c r="H30" s="84"/>
    </x:row>
    <x:row r="31">
      <x:c r="A31" s="84" t="str">
        <x:v>11. Carry open actions forward and verify whether each fix Held or Did not hold.</x:v>
      </x:c>
      <x:c r="B31" s="84"/>
      <x:c r="C31" s="84"/>
      <x:c r="D31" s="84"/>
      <x:c r="E31" s="84"/>
      <x:c r="F31" s="84"/>
      <x:c r="G31" s="84"/>
      <x:c r="H31" s="84"/>
    </x:row>
    <x:row r="32">
      <x:c r="A32" s="84" t="str">
        <x:v>12. Send recurring patterns to the monthly scorecard.</x:v>
      </x:c>
      <x:c r="B32" s="84"/>
      <x:c r="C32" s="84"/>
      <x:c r="D32" s="84"/>
      <x:c r="E32" s="84"/>
      <x:c r="F32" s="84"/>
      <x:c r="G32" s="84"/>
      <x:c r="H32" s="84"/>
    </x:row>
    <x:row r="33">
      <x:c r="A33" s="53"/>
      <x:c r="B33" s="53"/>
      <x:c r="C33" s="53"/>
      <x:c r="D33" s="53"/>
      <x:c r="E33" s="53"/>
      <x:c r="F33" s="53"/>
      <x:c r="G33" s="53"/>
      <x:c r="H33" s="53"/>
    </x:row>
    <x:row r="34">
      <x:c r="A34" s="53"/>
      <x:c r="B34" s="53"/>
      <x:c r="C34" s="53"/>
      <x:c r="D34" s="53"/>
      <x:c r="E34" s="53"/>
      <x:c r="F34" s="53"/>
      <x:c r="G34" s="53"/>
      <x:c r="H34" s="53"/>
    </x:row>
    <x:row r="35">
      <x:c r="A35" s="53"/>
      <x:c r="B35" s="53"/>
      <x:c r="C35" s="53"/>
      <x:c r="D35" s="53"/>
      <x:c r="E35" s="53"/>
      <x:c r="F35" s="53"/>
      <x:c r="G35" s="53"/>
      <x:c r="H35" s="53"/>
    </x:row>
    <x:row r="36">
      <x:c r="A36" s="53"/>
      <x:c r="B36" s="53"/>
      <x:c r="C36" s="53"/>
      <x:c r="D36" s="53"/>
      <x:c r="E36" s="53"/>
      <x:c r="F36" s="53"/>
      <x:c r="G36" s="53"/>
      <x:c r="H36" s="53"/>
    </x:row>
    <x:row r="37">
      <x:c r="A37" s="53"/>
      <x:c r="B37" s="53"/>
      <x:c r="C37" s="53"/>
      <x:c r="D37" s="53"/>
      <x:c r="E37" s="53"/>
      <x:c r="F37" s="53"/>
      <x:c r="G37" s="53"/>
      <x:c r="H37" s="53"/>
    </x:row>
    <x:row r="38">
      <x:c r="A38" s="53"/>
      <x:c r="B38" s="53"/>
      <x:c r="C38" s="53"/>
      <x:c r="D38" s="53"/>
      <x:c r="E38" s="53"/>
      <x:c r="F38" s="53"/>
      <x:c r="G38" s="53"/>
      <x:c r="H38" s="53"/>
    </x:row>
    <x:row r="39">
      <x:c r="A39" s="53"/>
      <x:c r="B39" s="53"/>
      <x:c r="C39" s="53"/>
      <x:c r="D39" s="53"/>
      <x:c r="E39" s="53"/>
      <x:c r="F39" s="53"/>
      <x:c r="G39" s="53"/>
      <x:c r="H39" s="53"/>
    </x:row>
    <x:row r="40">
      <x:c r="A40" s="53"/>
      <x:c r="B40" s="53"/>
      <x:c r="C40" s="53"/>
      <x:c r="D40" s="53"/>
      <x:c r="E40" s="53"/>
      <x:c r="F40" s="53"/>
      <x:c r="G40" s="53"/>
      <x:c r="H40" s="53"/>
    </x:row>
    <x:row r="41">
      <x:c r="A41" s="53"/>
      <x:c r="B41" s="53"/>
      <x:c r="C41" s="53"/>
      <x:c r="D41" s="53"/>
      <x:c r="E41" s="53"/>
      <x:c r="F41" s="53"/>
      <x:c r="G41" s="53"/>
      <x:c r="H41" s="53"/>
    </x:row>
    <x:row r="42">
      <x:c r="A42" s="53"/>
      <x:c r="B42" s="53"/>
      <x:c r="C42" s="53"/>
      <x:c r="D42" s="53"/>
      <x:c r="E42" s="53"/>
      <x:c r="F42" s="53"/>
      <x:c r="G42" s="53"/>
      <x:c r="H42" s="53"/>
    </x:row>
    <x:row r="43">
      <x:c r="A43" s="53"/>
      <x:c r="B43" s="53"/>
      <x:c r="C43" s="53"/>
      <x:c r="D43" s="53"/>
      <x:c r="E43" s="53"/>
      <x:c r="F43" s="53"/>
      <x:c r="G43" s="53"/>
      <x:c r="H43" s="53"/>
    </x:row>
    <x:row r="44">
      <x:c r="A44" s="53"/>
      <x:c r="B44" s="53"/>
      <x:c r="C44" s="53"/>
      <x:c r="D44" s="53"/>
      <x:c r="E44" s="53"/>
      <x:c r="F44" s="53"/>
      <x:c r="G44" s="53"/>
      <x:c r="H44" s="53"/>
    </x:row>
    <x:row r="45">
      <x:c r="A45" s="53"/>
      <x:c r="B45" s="53"/>
      <x:c r="C45" s="53"/>
      <x:c r="D45" s="53"/>
      <x:c r="E45" s="53"/>
      <x:c r="F45" s="53"/>
      <x:c r="G45" s="53"/>
      <x:c r="H45" s="53"/>
    </x:row>
    <x:row r="46">
      <x:c r="A46" s="53"/>
      <x:c r="B46" s="53"/>
      <x:c r="C46" s="53"/>
      <x:c r="D46" s="53"/>
      <x:c r="E46" s="53"/>
      <x:c r="F46" s="53"/>
      <x:c r="G46" s="53"/>
      <x:c r="H46" s="53"/>
    </x:row>
    <x:row r="47">
      <x:c r="A47" s="53"/>
      <x:c r="B47" s="53"/>
      <x:c r="C47" s="53"/>
      <x:c r="D47" s="53"/>
      <x:c r="E47" s="53"/>
      <x:c r="F47" s="53"/>
      <x:c r="G47" s="53"/>
      <x:c r="H47" s="53"/>
    </x:row>
    <x:row r="48">
      <x:c r="A48" s="53"/>
      <x:c r="B48" s="53"/>
      <x:c r="C48" s="53"/>
      <x:c r="D48" s="53"/>
      <x:c r="E48" s="53"/>
      <x:c r="F48" s="53"/>
      <x:c r="G48" s="53"/>
      <x:c r="H48" s="53"/>
    </x:row>
    <x:row r="49">
      <x:c r="A49" s="53"/>
      <x:c r="B49" s="53"/>
      <x:c r="C49" s="53"/>
      <x:c r="D49" s="53"/>
      <x:c r="E49" s="53"/>
      <x:c r="F49" s="53"/>
      <x:c r="G49" s="53"/>
      <x:c r="H49" s="53"/>
    </x:row>
    <x:row r="50">
      <x:c r="A50" s="53"/>
      <x:c r="B50" s="53"/>
      <x:c r="C50" s="53"/>
      <x:c r="D50" s="53"/>
      <x:c r="E50" s="53"/>
      <x:c r="F50" s="53"/>
      <x:c r="G50" s="53"/>
      <x:c r="H50" s="53"/>
    </x:row>
  </x:sheetData>
  <x:mergeCells>
    <x:mergeCell ref="A1:H1"/>
    <x:mergeCell ref="A2:H2"/>
    <x:mergeCell ref="A3:H3"/>
    <x:mergeCell ref="A4:H4"/>
    <x:mergeCell ref="A5:H5"/>
    <x:mergeCell ref="A6:H6"/>
    <x:mergeCell ref="A7:H7"/>
    <x:mergeCell ref="A8:H8"/>
    <x:mergeCell ref="A9:H9"/>
    <x:mergeCell ref="A10:H10"/>
    <x:mergeCell ref="A11:H11"/>
    <x:mergeCell ref="A12:H12"/>
    <x:mergeCell ref="A13:H13"/>
    <x:mergeCell ref="A14:H14"/>
    <x:mergeCell ref="A15:H15"/>
    <x:mergeCell ref="A16:H16"/>
    <x:mergeCell ref="A17:H17"/>
    <x:mergeCell ref="A18:H18"/>
    <x:mergeCell ref="A19:H19"/>
    <x:mergeCell ref="A20:H20"/>
    <x:mergeCell ref="A21:H21"/>
    <x:mergeCell ref="A22:H22"/>
    <x:mergeCell ref="A23:H23"/>
    <x:mergeCell ref="A24:H24"/>
    <x:mergeCell ref="A25:H25"/>
    <x:mergeCell ref="A26:H26"/>
    <x:mergeCell ref="A27:H27"/>
    <x:mergeCell ref="A28:H28"/>
    <x:mergeCell ref="A29:H29"/>
    <x:mergeCell ref="A30:H30"/>
    <x:mergeCell ref="A31:H31"/>
    <x:mergeCell ref="A32:H32"/>
  </x:mergeCells>
  <x:pageMargins left="0.7" right="0.7" top="0.75" bottom="0.75" header="0.3" footer="0.3"/>
</x:worksheet>
</file>