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e5b6abd0dd436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etup &amp; Scope" sheetId="1" r:id="R521fcb4712064ead"/>
    <x:sheet xmlns:r="http://schemas.openxmlformats.org/officeDocument/2006/relationships" name="Historical Economics" sheetId="2" r:id="R141b87d2e6204b6a"/>
    <x:sheet xmlns:r="http://schemas.openxmlformats.org/officeDocument/2006/relationships" name="Normalization" sheetId="3" r:id="Rc902716f54274b83"/>
    <x:sheet xmlns:r="http://schemas.openxmlformats.org/officeDocument/2006/relationships" name="Forward Renewal" sheetId="4" r:id="Rd486da85befb43a6"/>
    <x:sheet xmlns:r="http://schemas.openxmlformats.org/officeDocument/2006/relationships" name="Target &amp; Overhead" sheetId="5" r:id="Rc53d023deb504eb7"/>
    <x:sheet xmlns:r="http://schemas.openxmlformats.org/officeDocument/2006/relationships" name="Results &amp; Findings" sheetId="6" r:id="R9cb856527cb64c9f"/>
    <x:sheet xmlns:r="http://schemas.openxmlformats.org/officeDocument/2006/relationships" name="Instructions" sheetId="7" r:id="R37a30717750c4dd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5">
    <x:numFmt numFmtId="200" formatCode="$#,##0;[Red]($#,##0);-"/>
    <x:numFmt numFmtId="201" formatCode="#,##0.00;[Red](#,##0.00);-"/>
    <x:numFmt numFmtId="202" formatCode="$#,##0.00;[Red]($#,##0.00);-"/>
    <x:numFmt numFmtId="203" formatCode="0.0%;[Red](0.0%);-"/>
    <x:numFmt numFmtId="204" formatCode="@"/>
  </x:numFmts>
  <x:fonts count="7">
    <x:font>
      <x:sz val="11"/>
      <x:name val="Carlito"/>
    </x:font>
    <x:font>
      <x:b/>
      <x:sz val="16"/>
      <x:color rgb="FFFFFFFF"/>
      <x:name val="Carlito"/>
    </x:font>
    <x:font>
      <x:b/>
      <x:sz val="11"/>
      <x:color rgb="FF031A42"/>
      <x:name val="Carlito"/>
    </x:font>
    <x:font>
      <x:sz val="11"/>
      <x:color rgb="FF0000FF"/>
      <x:name val="Carlito"/>
    </x:font>
    <x:font>
      <x:sz val="11"/>
      <x:color rgb="FF000000"/>
      <x:name val="Carlito"/>
    </x:font>
    <x:font>
      <x:b/>
      <x:sz val="11"/>
      <x:color rgb="FFFFFFFF"/>
      <x:name val="Carlito"/>
    </x:font>
    <x:font>
      <x:sz val="11"/>
      <x:color rgb="FF008000"/>
      <x:name val="Carlito"/>
    </x:font>
  </x:fonts>
  <x:fills count="8">
    <x:fill>
      <x:patternFill patternType="none"/>
    </x:fill>
    <x:fill>
      <x:patternFill patternType="gray125"/>
    </x:fill>
    <x:fill>
      <x:patternFill patternType="solid">
        <x:fgColor rgb="FF031A42"/>
      </x:patternFill>
    </x:fill>
    <x:fill>
      <x:patternFill patternType="solid">
        <x:fgColor rgb="FFEAF2E7"/>
      </x:patternFill>
    </x:fill>
    <x:fill>
      <x:patternFill patternType="solid">
        <x:fgColor rgb="FFFFF2CC"/>
      </x:patternFill>
    </x:fill>
    <x:fill>
      <x:patternFill patternType="solid">
        <x:fgColor rgb="FFF2F4F6"/>
      </x:patternFill>
    </x:fill>
    <x:fill>
      <x:patternFill patternType="solid">
        <x:fgColor rgb="FF04245B"/>
      </x:patternFill>
    </x:fill>
    <x:fill>
      <x:patternFill patternType="solid">
        <x:fgColor rgb="FFF7F8F5"/>
      </x:patternFill>
    </x:fill>
  </x:fills>
  <x:borders count="2">
    <x:border/>
    <x:border/>
  </x:borders>
  <x:cellStyleXfs count="1">
    <x:xf numFmtId="0" fontId="0" fillId="0" borderId="0"/>
  </x:cellStyleXfs>
  <x:cellXfs count="83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3" fillId="0" borderId="0" xfId="0" applyNumberFormat="1" applyFont="1" applyFill="1" applyBorder="1"/>
    <x:xf numFmtId="0" fontId="3" fillId="0" borderId="1" xfId="0" applyNumberFormat="1" applyFont="1" applyFill="1" applyBorder="1"/>
    <x:xf numFmtId="0" fontId="3" fillId="4" borderId="0" xfId="0" applyNumberFormat="1" applyFont="1" applyFill="1" applyBorder="1"/>
    <x:xf numFmtId="0" fontId="3" fillId="4" borderId="1" xfId="0" applyNumberFormat="1" applyFont="1" applyFill="1" applyBorder="1"/>
    <x:xf numFmtId="0" fontId="4" fillId="0" borderId="0" xfId="0" applyNumberFormat="1" applyFont="1" applyFill="1" applyBorder="1"/>
    <x:xf numFmtId="0" fontId="4" fillId="0" borderId="1" xfId="0" applyNumberFormat="1" applyFont="1" applyFill="1" applyBorder="1"/>
    <x:xf numFmtId="0" fontId="4" fillId="5" borderId="0" xfId="0" applyNumberFormat="1" applyFont="1" applyFill="1" applyBorder="1"/>
    <x:xf numFmtId="0" fontId="4" fillId="5" borderId="1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4" fillId="5" borderId="0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4" fillId="5" borderId="1" xfId="0" applyNumberFormat="1" applyFont="1" applyFill="1" applyBorder="1" applyAlignment="1">
      <x:alignment wrapText="1"/>
    </x:xf>
    <x:xf numFmtId="0" fontId="0" fillId="6" borderId="0" xfId="0" applyNumberFormat="1" applyFont="1" applyFill="1" applyBorder="1"/>
    <x:xf numFmtId="0" fontId="5" fillId="6" borderId="0" xfId="0" applyNumberFormat="1" applyFont="1" applyFill="1" applyBorder="1"/>
    <x:xf numFmtId="0" fontId="0" fillId="6" borderId="1" xfId="0" applyNumberFormat="1" applyFont="1" applyFill="1" applyBorder="1"/>
    <x:xf numFmtId="0" fontId="5" fillId="6" borderId="1" xfId="0" applyNumberFormat="1" applyFont="1" applyFill="1" applyBorder="1"/>
    <x:xf numFmtId="0" fontId="5" fillId="6" borderId="0" xfId="0" applyNumberFormat="1" applyFont="1" applyFill="1" applyBorder="1" applyAlignment="1">
      <x:alignment wrapText="1"/>
    </x:xf>
    <x:xf numFmtId="0" fontId="5" fillId="6" borderId="1" xfId="0" applyNumberFormat="1" applyFont="1" applyFill="1" applyBorder="1" applyAlignment="1">
      <x:alignment wrapText="1"/>
    </x:xf>
    <x:xf numFmtId="0" fontId="3" fillId="7" borderId="0" xfId="0" applyNumberFormat="1" applyFont="1" applyFill="1" applyBorder="1"/>
    <x:xf numFmtId="0" fontId="3" fillId="7" borderId="1" xfId="0" applyNumberFormat="1" applyFont="1" applyFill="1" applyBorder="1"/>
    <x:xf numFmtId="200" fontId="3" fillId="7" borderId="0" xfId="0" applyNumberFormat="1" applyFont="1" applyFill="1" applyBorder="1"/>
    <x:xf numFmtId="200" fontId="3" fillId="7" borderId="1" xfId="0" applyNumberFormat="1" applyFont="1" applyFill="1" applyBorder="1"/>
    <x:xf numFmtId="0" fontId="6" fillId="0" borderId="0" xfId="0" applyNumberFormat="1" applyFont="1" applyFill="1" applyBorder="1"/>
    <x:xf numFmtId="0" fontId="6" fillId="0" borderId="1" xfId="0" applyNumberFormat="1" applyFont="1" applyFill="1" applyBorder="1"/>
    <x:xf numFmtId="0" fontId="6" fillId="5" borderId="0" xfId="0" applyNumberFormat="1" applyFont="1" applyFill="1" applyBorder="1"/>
    <x:xf numFmtId="0" fontId="6" fillId="5" borderId="1" xfId="0" applyNumberFormat="1" applyFont="1" applyFill="1" applyBorder="1"/>
    <x:xf numFmtId="200" fontId="6" fillId="5" borderId="0" xfId="0" applyNumberFormat="1" applyFont="1" applyFill="1" applyBorder="1"/>
    <x:xf numFmtId="200" fontId="6" fillId="5" borderId="1" xfId="0" applyNumberFormat="1" applyFont="1" applyFill="1" applyBorder="1"/>
    <x:xf numFmtId="201" fontId="3" fillId="7" borderId="0" xfId="0" applyNumberFormat="1" applyFont="1" applyFill="1" applyBorder="1"/>
    <x:xf numFmtId="201" fontId="3" fillId="7" borderId="1" xfId="0" applyNumberFormat="1" applyFont="1" applyFill="1" applyBorder="1"/>
    <x:xf numFmtId="202" fontId="3" fillId="7" borderId="0" xfId="0" applyNumberFormat="1" applyFont="1" applyFill="1" applyBorder="1"/>
    <x:xf numFmtId="202" fontId="3" fillId="7" borderId="1" xfId="0" applyNumberFormat="1" applyFont="1" applyFill="1" applyBorder="1"/>
    <x:xf numFmtId="200" fontId="4" fillId="5" borderId="0" xfId="0" applyNumberFormat="1" applyFont="1" applyFill="1" applyBorder="1"/>
    <x:xf numFmtId="200" fontId="4" fillId="5" borderId="1" xfId="0" applyNumberFormat="1" applyFont="1" applyFill="1" applyBorder="1"/>
    <x:xf numFmtId="203" fontId="6" fillId="5" borderId="0" xfId="0" applyNumberFormat="1" applyFont="1" applyFill="1" applyBorder="1"/>
    <x:xf numFmtId="203" fontId="6" fillId="5" borderId="1" xfId="0" applyNumberFormat="1" applyFont="1" applyFill="1" applyBorder="1"/>
    <x:xf numFmtId="0" fontId="1" fillId="2" borderId="0" xfId="0" applyNumberFormat="1" applyFont="1" applyFill="1" applyBorder="1" applyAlignment="1">
      <x:alignment vertical="center" wrapText="1"/>
    </x:xf>
    <x:xf numFmtId="0" fontId="6" fillId="5" borderId="0" xfId="0" applyNumberFormat="1" applyFont="1" applyFill="1" applyBorder="1" applyAlignment="1">
      <x:alignment wrapText="1"/>
    </x:xf>
    <x:xf numFmtId="200" fontId="3" fillId="7" borderId="0" xfId="0" applyNumberFormat="1" applyFont="1" applyFill="1" applyBorder="1" applyAlignment="1">
      <x:alignment wrapText="1"/>
    </x:xf>
    <x:xf numFmtId="0" fontId="3" fillId="7" borderId="0" xfId="0" applyNumberFormat="1" applyFont="1" applyFill="1" applyBorder="1" applyAlignment="1">
      <x:alignment wrapText="1"/>
    </x:xf>
    <x:xf numFmtId="200" fontId="6" fillId="5" borderId="0" xfId="0" applyNumberFormat="1" applyFont="1" applyFill="1" applyBorder="1" applyAlignment="1">
      <x:alignment wrapText="1"/>
    </x:xf>
    <x:xf numFmtId="201" fontId="3" fillId="7" borderId="0" xfId="0" applyNumberFormat="1" applyFont="1" applyFill="1" applyBorder="1" applyAlignment="1">
      <x:alignment wrapText="1"/>
    </x:xf>
    <x:xf numFmtId="202" fontId="3" fillId="7" borderId="0" xfId="0" applyNumberFormat="1" applyFont="1" applyFill="1" applyBorder="1" applyAlignment="1">
      <x:alignment wrapText="1"/>
    </x:xf>
    <x:xf numFmtId="200" fontId="4" fillId="5" borderId="0" xfId="0" applyNumberFormat="1" applyFont="1" applyFill="1" applyBorder="1" applyAlignment="1">
      <x:alignment wrapText="1"/>
    </x:xf>
    <x:xf numFmtId="203" fontId="6" fillId="5" borderId="0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vertical="center" wrapText="1"/>
    </x:xf>
    <x:xf numFmtId="0" fontId="6" fillId="5" borderId="1" xfId="0" applyNumberFormat="1" applyFont="1" applyFill="1" applyBorder="1" applyAlignment="1">
      <x:alignment wrapText="1"/>
    </x:xf>
    <x:xf numFmtId="200" fontId="3" fillId="7" borderId="1" xfId="0" applyNumberFormat="1" applyFont="1" applyFill="1" applyBorder="1" applyAlignment="1">
      <x:alignment wrapText="1"/>
    </x:xf>
    <x:xf numFmtId="0" fontId="3" fillId="7" borderId="1" xfId="0" applyNumberFormat="1" applyFont="1" applyFill="1" applyBorder="1" applyAlignment="1">
      <x:alignment wrapText="1"/>
    </x:xf>
    <x:xf numFmtId="200" fontId="6" fillId="5" borderId="1" xfId="0" applyNumberFormat="1" applyFont="1" applyFill="1" applyBorder="1" applyAlignment="1">
      <x:alignment wrapText="1"/>
    </x:xf>
    <x:xf numFmtId="201" fontId="3" fillId="7" borderId="1" xfId="0" applyNumberFormat="1" applyFont="1" applyFill="1" applyBorder="1" applyAlignment="1">
      <x:alignment wrapText="1"/>
    </x:xf>
    <x:xf numFmtId="202" fontId="3" fillId="7" borderId="1" xfId="0" applyNumberFormat="1" applyFont="1" applyFill="1" applyBorder="1" applyAlignment="1">
      <x:alignment wrapText="1"/>
    </x:xf>
    <x:xf numFmtId="200" fontId="4" fillId="5" borderId="1" xfId="0" applyNumberFormat="1" applyFont="1" applyFill="1" applyBorder="1" applyAlignment="1">
      <x:alignment wrapText="1"/>
    </x:xf>
    <x:xf numFmtId="203" fontId="6" fillId="5" borderId="1" xfId="0" applyNumberFormat="1" applyFont="1" applyFill="1" applyBorder="1" applyAlignment="1">
      <x:alignment wrapText="1"/>
    </x:xf>
    <x:xf numFmtId="200" fontId="3" fillId="4" borderId="0" xfId="0" applyNumberFormat="1" applyFont="1" applyFill="1" applyBorder="1"/>
    <x:xf numFmtId="200" fontId="3" fillId="4" borderId="1" xfId="0" applyNumberFormat="1" applyFont="1" applyFill="1" applyBorder="1"/>
    <x:xf numFmtId="203" fontId="3" fillId="4" borderId="0" xfId="0" applyNumberFormat="1" applyFont="1" applyFill="1" applyBorder="1"/>
    <x:xf numFmtId="203" fontId="3" fillId="4" borderId="1" xfId="0" applyNumberFormat="1" applyFont="1" applyFill="1" applyBorder="1"/>
    <x:xf numFmtId="200" fontId="3" fillId="4" borderId="0" xfId="0" applyNumberFormat="1" applyFont="1" applyFill="1" applyBorder="1" applyAlignment="1">
      <x:alignment wrapText="1"/>
    </x:xf>
    <x:xf numFmtId="203" fontId="3" fillId="4" borderId="0" xfId="0" applyNumberFormat="1" applyFont="1" applyFill="1" applyBorder="1" applyAlignment="1">
      <x:alignment wrapText="1"/>
    </x:xf>
    <x:xf numFmtId="200" fontId="3" fillId="4" borderId="1" xfId="0" applyNumberFormat="1" applyFont="1" applyFill="1" applyBorder="1" applyAlignment="1">
      <x:alignment wrapText="1"/>
    </x:xf>
    <x:xf numFmtId="203" fontId="3" fillId="4" borderId="1" xfId="0" applyNumberFormat="1" applyFont="1" applyFill="1" applyBorder="1" applyAlignment="1">
      <x:alignment wrapText="1"/>
    </x:xf>
    <x:xf numFmtId="0" fontId="3" fillId="5" borderId="0" xfId="0" applyNumberFormat="1" applyFont="1" applyFill="1" applyBorder="1" applyAlignment="1">
      <x:alignment wrapText="1"/>
    </x:xf>
    <x:xf numFmtId="0" fontId="0" fillId="5" borderId="0" xfId="0" applyNumberFormat="1" applyFont="1" applyFill="1" applyBorder="1" applyAlignment="1">
      <x:alignment wrapText="1"/>
    </x:xf>
    <x:xf numFmtId="0" fontId="3" fillId="5" borderId="1" xfId="0" applyNumberFormat="1" applyFont="1" applyFill="1" applyBorder="1" applyAlignment="1">
      <x:alignment wrapText="1"/>
    </x:xf>
    <x:xf numFmtId="0" fontId="0" fillId="5" borderId="1" xfId="0" applyNumberFormat="1" applyFont="1" applyFill="1" applyBorder="1" applyAlignment="1">
      <x:alignment wrapText="1"/>
    </x:xf>
    <x:xf numFmtId="204" fontId="6" fillId="5" borderId="0" xfId="0" applyNumberFormat="1" applyFont="1" applyFill="1" applyBorder="1" applyAlignment="1">
      <x:alignment wrapText="1"/>
    </x:xf>
  </x:cellXfs>
  <x:cellStyles count="1">
    <x:cellStyle name="Normal" xfId="0"/>
  </x:cellStyles>
  <x:dxfs count="34">
    <x:dxf>
      <x:font>
        <x:b/>
      </x:font>
      <x:fill>
        <x:patternFill patternType="solid">
          <x:bgColor rgb="FFFCE8E6"/>
        </x:patternFill>
      </x:fill>
    </x:dxf>
    <x:dxf>
      <x:fill>
        <x:patternFill patternType="solid">
          <x:bgColor rgb="FFEAF2E7"/>
        </x:patternFill>
      </x:fill>
    </x:dxf>
    <x:dxf>
      <x:font>
        <x:b/>
      </x:font>
      <x:fill>
        <x:patternFill patternType="solid">
          <x:bgColor rgb="FFFCE8E6"/>
        </x:patternFill>
      </x:fill>
    </x:dxf>
    <x:dxf>
      <x:fill>
        <x:patternFill patternType="solid">
          <x:bgColor rgb="FFEAF2E7"/>
        </x:patternFill>
      </x:fill>
    </x:dxf>
    <x:dxf>
      <x:font>
        <x:b/>
      </x:font>
      <x:fill>
        <x:patternFill patternType="solid">
          <x:bgColor rgb="FFFCE8E6"/>
        </x:patternFill>
      </x:fill>
    </x:dxf>
    <x:dxf>
      <x:fill>
        <x:patternFill patternType="solid">
          <x:bgColor rgb="FFEAF2E7"/>
        </x:patternFill>
      </x:fill>
    </x:dxf>
    <x:dxf>
      <x:font>
        <x:b/>
      </x:font>
      <x:fill>
        <x:patternFill patternType="solid">
          <x:bgColor rgb="FFFCE8E6"/>
        </x:patternFill>
      </x:fill>
    </x:dxf>
    <x:dxf>
      <x:fill>
        <x:patternFill patternType="solid">
          <x:bgColor rgb="FFEAF2E7"/>
        </x:patternFill>
      </x:fill>
    </x:dxf>
    <x:dxf>
      <x:font>
        <x:b/>
      </x:font>
      <x:fill>
        <x:patternFill patternType="solid">
          <x:bgColor rgb="FFFCE8E6"/>
        </x:patternFill>
      </x:fill>
    </x:dxf>
    <x:dxf>
      <x:fill>
        <x:patternFill patternType="solid">
          <x:bgColor rgb="FFEAF2E7"/>
        </x:patternFill>
      </x:fill>
    </x:dxf>
    <x:dxf>
      <x:font>
        <x:b/>
      </x:font>
      <x:fill>
        <x:patternFill patternType="solid">
          <x:bgColor rgb="FFFCE8E6"/>
        </x:patternFill>
      </x:fill>
    </x:dxf>
    <x:dxf>
      <x:fill>
        <x:patternFill patternType="solid">
          <x:bgColor rgb="FFEAF2E7"/>
        </x:patternFill>
      </x:fill>
    </x:dxf>
    <x:dxf>
      <x:font>
        <x:b/>
      </x:font>
      <x:fill>
        <x:patternFill patternType="solid">
          <x:bgColor rgb="FFFCE8E6"/>
        </x:patternFill>
      </x:fill>
    </x:dxf>
    <x:dxf>
      <x:fill>
        <x:patternFill patternType="solid">
          <x:bgColor rgb="FFEAF2E7"/>
        </x:patternFill>
      </x:fill>
    </x:dxf>
    <x:dxf>
      <x:font>
        <x:b/>
      </x:font>
      <x:fill>
        <x:patternFill patternType="solid">
          <x:bgColor rgb="FFFCE8E6"/>
        </x:patternFill>
      </x:fill>
    </x:dxf>
    <x:dxf>
      <x:fill>
        <x:patternFill patternType="solid">
          <x:bgColor rgb="FFEAF2E7"/>
        </x:patternFill>
      </x:fill>
    </x:dxf>
    <x:dxf>
      <x:font>
        <x:b/>
      </x:font>
      <x:fill>
        <x:patternFill patternType="solid">
          <x:bgColor rgb="FFFCE8E6"/>
        </x:patternFill>
      </x:fill>
    </x:dxf>
    <x:dxf>
      <x:fill>
        <x:patternFill patternType="solid">
          <x:bgColor rgb="FFEAF2E7"/>
        </x:patternFill>
      </x:fill>
    </x:dxf>
    <x:dxf>
      <x:font>
        <x:b/>
      </x:font>
      <x:fill>
        <x:patternFill patternType="solid">
          <x:bgColor rgb="FFFCE8E6"/>
        </x:patternFill>
      </x:fill>
    </x:dxf>
    <x:dxf>
      <x:fill>
        <x:patternFill patternType="solid">
          <x:bgColor rgb="FFEAF2E7"/>
        </x:patternFill>
      </x:fill>
    </x:dxf>
    <x:dxf>
      <x:font>
        <x:b/>
      </x:font>
      <x:fill>
        <x:patternFill patternType="solid">
          <x:bgColor rgb="FFFCE8E6"/>
        </x:patternFill>
      </x:fill>
    </x:dxf>
    <x:dxf>
      <x:fill>
        <x:patternFill patternType="solid">
          <x:bgColor rgb="FFEAF2E7"/>
        </x:patternFill>
      </x:fill>
    </x:dxf>
    <x:dxf>
      <x:font>
        <x:b/>
      </x:font>
      <x:fill>
        <x:patternFill patternType="solid">
          <x:bgColor rgb="FFFCE8E6"/>
        </x:patternFill>
      </x:fill>
    </x:dxf>
    <x:dxf>
      <x:fill>
        <x:patternFill patternType="solid">
          <x:bgColor rgb="FFEAF2E7"/>
        </x:patternFill>
      </x:fill>
    </x:dxf>
    <x:dxf>
      <x:font>
        <x:b/>
      </x:font>
      <x:fill>
        <x:patternFill patternType="solid">
          <x:bgColor rgb="FFFCE8E6"/>
        </x:patternFill>
      </x:fill>
    </x:dxf>
    <x:dxf>
      <x:fill>
        <x:patternFill patternType="solid">
          <x:bgColor rgb="FFEAF2E7"/>
        </x:patternFill>
      </x:fill>
    </x:dxf>
    <x:dxf>
      <x:font>
        <x:b/>
      </x:font>
      <x:fill>
        <x:patternFill patternType="solid">
          <x:bgColor rgb="FFFCE8E6"/>
        </x:patternFill>
      </x:fill>
    </x:dxf>
    <x:dxf>
      <x:fill>
        <x:patternFill patternType="solid">
          <x:bgColor rgb="FFEAF2E7"/>
        </x:patternFill>
      </x:fill>
    </x:dxf>
    <x:dxf>
      <x:font>
        <x:b/>
      </x:font>
      <x:fill>
        <x:patternFill patternType="solid">
          <x:bgColor rgb="FFFCE8E6"/>
        </x:patternFill>
      </x:fill>
    </x:dxf>
    <x:dxf>
      <x:fill>
        <x:patternFill patternType="solid">
          <x:bgColor rgb="FFEAF2E7"/>
        </x:patternFill>
      </x:fill>
    </x:dxf>
    <x:dxf>
      <x:font>
        <x:b/>
      </x:font>
      <x:fill>
        <x:patternFill patternType="solid">
          <x:bgColor rgb="FFFCE8E6"/>
        </x:patternFill>
      </x:fill>
    </x:dxf>
    <x:dxf>
      <x:fill>
        <x:patternFill patternType="solid">
          <x:bgColor rgb="FFEAF2E7"/>
        </x:patternFill>
      </x:fill>
    </x:dxf>
    <x:dxf>
      <x:font>
        <x:b/>
      </x:font>
      <x:fill>
        <x:patternFill patternType="solid">
          <x:bgColor rgb="FFFCE8E6"/>
        </x:patternFill>
      </x:fill>
    </x:dxf>
    <x:dxf>
      <x:fill>
        <x:patternFill patternType="solid">
          <x:bgColor rgb="FFEAF2E7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cf1a2dd2d7546de" /><Relationship Type="http://schemas.openxmlformats.org/officeDocument/2006/relationships/theme" Target="/xl/theme/theme1.xml" Id="Rfe64d2c8158c46b5" /><Relationship Type="http://schemas.openxmlformats.org/officeDocument/2006/relationships/sharedStrings" Target="/xl/sharedStrings.xml" Id="R317720075c424aa1" /><Relationship Type="http://schemas.openxmlformats.org/officeDocument/2006/relationships/worksheet" Target="/xl/worksheets/sheet1.xml" Id="R521fcb4712064ead" /><Relationship Type="http://schemas.openxmlformats.org/officeDocument/2006/relationships/worksheet" Target="/xl/worksheets/sheet2.xml" Id="R141b87d2e6204b6a" /><Relationship Type="http://schemas.openxmlformats.org/officeDocument/2006/relationships/worksheet" Target="/xl/worksheets/sheet3.xml" Id="Rc902716f54274b83" /><Relationship Type="http://schemas.openxmlformats.org/officeDocument/2006/relationships/worksheet" Target="/xl/worksheets/sheet4.xml" Id="Rd486da85befb43a6" /><Relationship Type="http://schemas.openxmlformats.org/officeDocument/2006/relationships/worksheet" Target="/xl/worksheets/sheet5.xml" Id="Rc53d023deb504eb7" /><Relationship Type="http://schemas.openxmlformats.org/officeDocument/2006/relationships/worksheet" Target="/xl/worksheets/sheet6.xml" Id="R9cb856527cb64c9f" /><Relationship Type="http://schemas.openxmlformats.org/officeDocument/2006/relationships/worksheet" Target="/xl/worksheets/sheet7.xml" Id="R37a30717750c4dd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42" hidden="0" customWidth="1"/>
    <x:col min="2" max="2" width="52" hidden="0" customWidth="1"/>
  </x:cols>
  <x:sheetData>
    <x:row r="1" ht="28" customHeight="1">
      <x:c r="A1" s="4" t="str">
        <x:v>Profit in Bloom — Maintenance Contract Renewal Profit Test</x:v>
      </x:c>
      <x:c r="B1" s="4"/>
      <x:c r="C1" s="4"/>
      <x:c r="D1" s="4"/>
    </x:row>
    <x:row r="3">
      <x:c r="A3" s="20" t="str">
        <x:v>Customer / Account Name</x:v>
      </x:c>
      <x:c r="B3" s="21" t="str"/>
    </x:row>
    <x:row r="4">
      <x:c r="A4" s="20" t="str">
        <x:v>Included Recurring Services</x:v>
      </x:c>
      <x:c r="B4" s="21" t="str"/>
    </x:row>
    <x:row r="5">
      <x:c r="A5" s="20" t="str">
        <x:v>Historical Period Label</x:v>
      </x:c>
      <x:c r="B5" s="21" t="str"/>
    </x:row>
    <x:row r="6">
      <x:c r="A6" s="20" t="str">
        <x:v>Historical Revenue / Billing Basis</x:v>
      </x:c>
      <x:c r="B6" s="21" t="str"/>
    </x:row>
    <x:row r="7">
      <x:c r="A7" s="20" t="str">
        <x:v>Renewal Period Label</x:v>
      </x:c>
      <x:c r="B7" s="21" t="str"/>
    </x:row>
    <x:row r="8">
      <x:c r="A8" s="20" t="str">
        <x:v>Renewal Revenue / Billing Basis</x:v>
      </x:c>
      <x:c r="B8" s="21" t="str"/>
    </x:row>
    <x:row r="9">
      <x:c r="A9" s="20" t="str">
        <x:v>Included Visits / Frequency</x:v>
      </x:c>
      <x:c r="B9" s="21" t="str"/>
    </x:row>
    <x:row r="10">
      <x:c r="A10" s="20" t="str">
        <x:v>Included Seasonal / Ancillary Services</x:v>
      </x:c>
      <x:c r="B10" s="21" t="str"/>
    </x:row>
    <x:row r="11">
      <x:c r="A11" s="20" t="str">
        <x:v>Material Exclusions / Separately Billed Items</x:v>
      </x:c>
      <x:c r="B11" s="21" t="str"/>
    </x:row>
    <x:row r="12">
      <x:c r="A12" s="20" t="str">
        <x:v>Expected Scope Changes at Renewal</x:v>
      </x:c>
      <x:c r="B12" s="21" t="str"/>
    </x:row>
    <x:row r="13">
      <x:c r="A13" s="20" t="str">
        <x:v>Strategic / Capacity Context Note</x:v>
      </x:c>
      <x:c r="B13" s="21" t="str"/>
    </x:row>
    <x:row r="14">
      <x:c r="A14" s="20" t="str">
        <x:v>Poor Route Fit Suspected?</x:v>
      </x:c>
      <x:c r="B14" s="21" t="str"/>
    </x:row>
    <x:row r="15">
      <x:c r="A15" s="20" t="str">
        <x:v>Unapproved Extra Work / Scope Leakage Suspected?</x:v>
      </x:c>
      <x:c r="B15" s="21" t="str"/>
    </x:row>
    <x:row r="16">
      <x:c r="A16" s="20" t="str"/>
      <x:c r="B16" s="22" t="str"/>
    </x:row>
    <x:row r="17">
      <x:c r="A17" s="20" t="str">
        <x:v>Historical Input Period Confirmation</x:v>
      </x:c>
      <x:c r="B17" s="21" t="str"/>
    </x:row>
    <x:row r="18">
      <x:c r="A18" s="20" t="str">
        <x:v>Historical Input Basis Confirmation</x:v>
      </x:c>
      <x:c r="B18" s="21" t="str"/>
    </x:row>
    <x:row r="19">
      <x:c r="A19" s="20" t="str">
        <x:v>Forward Input Period Confirmation</x:v>
      </x:c>
      <x:c r="B19" s="21" t="str"/>
    </x:row>
    <x:row r="20">
      <x:c r="A20" s="20" t="str">
        <x:v>Forward Input Basis Confirmation</x:v>
      </x:c>
      <x:c r="B20" s="21" t="str"/>
    </x:row>
    <x:row r="21">
      <x:c r="A21" s="22"/>
      <x:c r="B21" s="22"/>
    </x:row>
    <x:row r="22">
      <x:c r="A22" s="20" t="str">
        <x:v>Historical Setup State</x:v>
      </x:c>
      <x:c r="B22" s="23" t="str">
        <x:f>IF(OR(B3="",B4="",B5="",B6=""),"INCOMPLETE",IF(OR(B17&lt;&gt;B5,B18&lt;&gt;B6),"PERIOD/BASIS UNCONFIRMED — re-verify inputs","KNOWN"))</x:f>
        <x:v>INCOMPLETE</x:v>
      </x:c>
    </x:row>
    <x:row r="23">
      <x:c r="A23" s="20" t="str">
        <x:v>Forward Setup State</x:v>
      </x:c>
      <x:c r="B23" s="23" t="str">
        <x:f>IF(OR(B3="",B4="",B7="",B8=""),"INCOMPLETE",IF(OR(B19&lt;&gt;B7,B20&lt;&gt;B8),"PERIOD/BASIS UNCONFIRMED — re-verify inputs","KNOWN"))</x:f>
        <x:v>INCOMPLETE</x:v>
      </x:c>
    </x:row>
  </x:sheetData>
  <x:mergeCells>
    <x:mergeCell ref="A1:D1"/>
  </x:mergeCells>
  <x:conditionalFormatting sqref="B22:B23">
    <x:cfRule type="expression" dxfId="0" priority="1">
      <x:formula>OR(B22="INCOMPLETE",B22="NOT READY",B22="PERIOD/BASIS UNCONFIRMED — re-verify inputs")</x:formula>
    </x:cfRule>
    <x:cfRule type="expression" dxfId="1" priority="2">
      <x:formula>OR(B22="KNOWN",B22="PROVISIONAL",B22="READY FOR MANAGEMENT REVIEW",B22="OFF")</x:formula>
    </x:cfRule>
  </x:conditionalFormatting>
  <x:dataValidations count="1">
    <x:dataValidation type="list" sqref="B14:B15">
      <x:formula1>"Yes,No"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25" hidden="0" customWidth="1"/>
    <x:col min="2" max="2" width="30" hidden="0" customWidth="1"/>
    <x:col min="3" max="3" width="18" hidden="0" customWidth="1"/>
    <x:col min="4" max="4" width="18" hidden="0" customWidth="1"/>
    <x:col min="5" max="5" width="14" hidden="0" customWidth="1"/>
    <x:col min="6" max="6" width="14" hidden="0" customWidth="1"/>
    <x:col min="7" max="7" width="16" hidden="0" customWidth="1"/>
    <x:col min="8" max="8" width="30" hidden="0" customWidth="1"/>
    <x:col min="9" max="9" width="18" hidden="0" customWidth="1"/>
    <x:col min="10" max="10" width="16" hidden="0" customWidth="1"/>
  </x:cols>
  <x:sheetData>
    <x:row r="1" ht="28" customHeight="1">
      <x:c r="A1" s="52" t="str">
        <x:v>Profit in Bloom — Historical Contract Economics</x:v>
      </x:c>
      <x:c r="B1" s="52"/>
      <x:c r="C1" s="52"/>
      <x:c r="D1" s="52"/>
      <x:c r="E1" s="52"/>
      <x:c r="F1" s="52"/>
      <x:c r="G1" s="52"/>
      <x:c r="H1" s="52"/>
      <x:c r="I1" s="52"/>
      <x:c r="J1" s="52"/>
    </x:row>
    <x:row r="2">
      <x:c r="A2" s="22"/>
      <x:c r="B2" s="22"/>
      <x:c r="C2" s="22"/>
      <x:c r="D2" s="22"/>
      <x:c r="E2" s="22"/>
      <x:c r="F2" s="22"/>
      <x:c r="G2" s="22"/>
      <x:c r="H2" s="22"/>
      <x:c r="I2" s="22"/>
      <x:c r="J2" s="22"/>
    </x:row>
    <x:row r="3">
      <x:c r="A3" s="32" t="str">
        <x:v>Historical revenue</x:v>
      </x:c>
      <x:c r="B3" s="32"/>
      <x:c r="C3" s="32"/>
      <x:c r="D3" s="32"/>
      <x:c r="E3" s="32"/>
      <x:c r="F3" s="22"/>
      <x:c r="G3" s="22"/>
      <x:c r="H3" s="22"/>
      <x:c r="I3" s="22"/>
      <x:c r="J3" s="22"/>
    </x:row>
    <x:row r="4">
      <x:c r="A4" s="32" t="str">
        <x:v>Revenue Item</x:v>
      </x:c>
      <x:c r="B4" s="32" t="str">
        <x:v>Amount / Selection</x:v>
      </x:c>
      <x:c r="C4" s="32" t="str">
        <x:v>Data Quality</x:v>
      </x:c>
      <x:c r="D4" s="32" t="str">
        <x:v>Assumption / Source</x:v>
      </x:c>
      <x:c r="E4" s="32" t="str">
        <x:v>Notes</x:v>
      </x:c>
      <x:c r="F4" s="22"/>
      <x:c r="G4" s="20" t="str">
        <x:v>Historical Revenue State</x:v>
      </x:c>
      <x:c r="H4" s="53" t="str">
        <x:f>IF(OR(NOT(ISNUMBER(B6)),B6&lt;0,NOT(OR(C6="Known",C6="Estimated")),AND(C6="Estimated",D6=""),NOT(OR(B7="Yes",B7="No")),NOT(OR(B8="Yes",B8="No"))),"INCOMPLETE",IF(AND(B7="Yes",OR(NOT(ISNUMBER(B9)),B9&lt;0,NOT(OR(C9="Known",C9="Estimated")),AND(C9="Estimated",D9=""))),"INCOMPLETE",IF(AND(B8="Yes",OR(NOT(ISNUMBER(B10)),B10&lt;0,NOT(OR(C10="Known",C10="Estimated")),AND(C10="Estimated",D10=""))),"INCOMPLETE",IF(OR(C6="Estimated",AND(B7="Yes",C9="Estimated"),AND(B8="Yes",C10="Estimated")),"PROVISIONAL","KNOWN"))))</x:f>
        <x:v>INCOMPLETE</x:v>
      </x:c>
      <x:c r="I4" s="22"/>
      <x:c r="J4" s="22"/>
    </x:row>
    <x:row r="5">
      <x:c r="A5" s="22" t="str">
        <x:v>Contracted Recurring Revenue (reference only)</x:v>
      </x:c>
      <x:c r="B5" s="54" t="str"/>
      <x:c r="C5" s="55" t="str"/>
      <x:c r="D5" s="55" t="str"/>
      <x:c r="E5" s="22" t="str">
        <x:v>Display only; never enters Historical Contract Revenue.</x:v>
      </x:c>
      <x:c r="F5" s="22"/>
      <x:c r="G5" s="20" t="str">
        <x:v>Historical Contract Revenue</x:v>
      </x:c>
      <x:c r="H5" s="56" t="str">
        <x:f>IF(H4="INCOMPLETE","INCOMPLETE",B6+IF(B7="Yes",B9,0)+IF(B8="Yes",B10,0))</x:f>
        <x:v>INCOMPLETE</x:v>
      </x:c>
      <x:c r="I5" s="22"/>
      <x:c r="J5" s="22"/>
    </x:row>
    <x:row r="6">
      <x:c r="A6" s="22" t="str">
        <x:v>Base Recurring Revenue Recognized / Billed</x:v>
      </x:c>
      <x:c r="B6" s="54" t="str"/>
      <x:c r="C6" s="55" t="str"/>
      <x:c r="D6" s="55" t="str"/>
      <x:c r="E6" s="22" t="str">
        <x:v>Exclude extras/pass-through entered separately below.</x:v>
      </x:c>
      <x:c r="F6" s="22"/>
      <x:c r="G6" s="20" t="str">
        <x:v>Historical Cost-Table Confirmation</x:v>
      </x:c>
      <x:c r="H6" s="53" t="n">
        <x:f>B13</x:f>
        <x:v>0</x:v>
      </x:c>
      <x:c r="I6" s="22"/>
      <x:c r="J6" s="22"/>
    </x:row>
    <x:row r="7">
      <x:c r="A7" s="22" t="str">
        <x:v>Include Approved Extra-Work Revenue?</x:v>
      </x:c>
      <x:c r="B7" s="55" t="str"/>
      <x:c r="C7" s="23" t="str">
        <x:v>n/a</x:v>
      </x:c>
      <x:c r="D7" s="23" t="str">
        <x:v>n/a</x:v>
      </x:c>
      <x:c r="E7" s="23" t="str">
        <x:v>Choose Yes or No.</x:v>
      </x:c>
      <x:c r="F7" s="22"/>
      <x:c r="G7" s="20" t="str">
        <x:v>Historical Setup State</x:v>
      </x:c>
      <x:c r="H7" s="53" t="str">
        <x:f>'Setup &amp; Scope'!B22</x:f>
        <x:v>INCOMPLETE</x:v>
      </x:c>
      <x:c r="I7" s="22"/>
      <x:c r="J7" s="22"/>
    </x:row>
    <x:row r="8">
      <x:c r="A8" s="22" t="str">
        <x:v>Include Pass-Through Revenue?</x:v>
      </x:c>
      <x:c r="B8" s="55" t="str"/>
      <x:c r="C8" s="23" t="str">
        <x:v>n/a</x:v>
      </x:c>
      <x:c r="D8" s="23" t="str">
        <x:v>n/a</x:v>
      </x:c>
      <x:c r="E8" s="23" t="str">
        <x:v>Choose Yes or No.</x:v>
      </x:c>
      <x:c r="F8" s="22"/>
      <x:c r="G8" s="20" t="str">
        <x:v>Historical View State</x:v>
      </x:c>
      <x:c r="H8" s="53" t="str">
        <x:f>IF(OR(H7&lt;&gt;"KNOWN",H4="INCOMPLETE",B13&lt;&gt;"Yes",COUNTIF(J16:J30,"INCOMPLETE")&gt;0),"INCOMPLETE",IF(OR(H4="PROVISIONAL",COUNTIF(J16:J30,"PROVISIONAL")&gt;0),"PROVISIONAL","KNOWN"))</x:f>
        <x:v>INCOMPLETE</x:v>
      </x:c>
      <x:c r="I8" s="22"/>
      <x:c r="J8" s="22"/>
    </x:row>
    <x:row r="9">
      <x:c r="A9" s="22" t="str">
        <x:v>Approved Extra-Work Revenue Amount</x:v>
      </x:c>
      <x:c r="B9" s="54" t="str"/>
      <x:c r="C9" s="55" t="str"/>
      <x:c r="D9" s="55" t="str"/>
      <x:c r="E9" s="22" t="str">
        <x:v>Required only when selector above = Yes.</x:v>
      </x:c>
      <x:c r="F9" s="22"/>
      <x:c r="G9" s="22"/>
      <x:c r="H9" s="22"/>
      <x:c r="I9" s="22"/>
      <x:c r="J9" s="22"/>
    </x:row>
    <x:row r="10">
      <x:c r="A10" s="22" t="str">
        <x:v>Pass-Through Revenue Amount</x:v>
      </x:c>
      <x:c r="B10" s="54" t="str"/>
      <x:c r="C10" s="55" t="str"/>
      <x:c r="D10" s="55" t="str"/>
      <x:c r="E10" s="22" t="str">
        <x:v>Required only when selector above = Yes.</x:v>
      </x:c>
      <x:c r="F10" s="22"/>
      <x:c r="G10" s="22"/>
      <x:c r="H10" s="22"/>
      <x:c r="I10" s="22"/>
      <x:c r="J10" s="22"/>
    </x:row>
    <x:row r="11">
      <x:c r="A11" s="22"/>
      <x:c r="B11" s="22"/>
      <x:c r="C11" s="22"/>
      <x:c r="D11" s="22"/>
      <x:c r="E11" s="22"/>
      <x:c r="F11" s="22"/>
      <x:c r="G11" s="22"/>
      <x:c r="H11" s="22"/>
      <x:c r="I11" s="22"/>
      <x:c r="J11" s="22"/>
    </x:row>
    <x:row r="12">
      <x:c r="A12" s="32" t="str">
        <x:v>Directly traceable historical costs</x:v>
      </x:c>
      <x:c r="B12" s="32"/>
      <x:c r="C12" s="32"/>
      <x:c r="D12" s="32"/>
      <x:c r="E12" s="32"/>
      <x:c r="F12" s="32"/>
      <x:c r="G12" s="32"/>
      <x:c r="H12" s="32"/>
      <x:c r="I12" s="32"/>
      <x:c r="J12" s="32"/>
    </x:row>
    <x:row r="13">
      <x:c r="A13" s="20" t="str">
        <x:v>All Historical Traceable Contract Costs Entered?</x:v>
      </x:c>
      <x:c r="B13" s="21" t="str"/>
      <x:c r="C13" s="22"/>
      <x:c r="D13" s="22"/>
      <x:c r="E13" s="22"/>
      <x:c r="F13" s="22"/>
      <x:c r="G13" s="22"/>
      <x:c r="H13" s="22"/>
      <x:c r="I13" s="22"/>
      <x:c r="J13" s="22"/>
    </x:row>
    <x:row r="14">
      <x:c r="A14" s="22"/>
      <x:c r="B14" s="22"/>
      <x:c r="C14" s="22"/>
      <x:c r="D14" s="22"/>
      <x:c r="E14" s="22"/>
      <x:c r="F14" s="22"/>
      <x:c r="G14" s="22"/>
      <x:c r="H14" s="22"/>
      <x:c r="I14" s="22"/>
      <x:c r="J14" s="22"/>
    </x:row>
    <x:row r="15">
      <x:c r="A15" s="32" t="str">
        <x:v>Cost Category</x:v>
      </x:c>
      <x:c r="B15" s="32" t="str">
        <x:v>Cost Element / Description</x:v>
      </x:c>
      <x:c r="C15" s="32" t="str">
        <x:v>Basis</x:v>
      </x:c>
      <x:c r="D15" s="32" t="str">
        <x:v>Direct Amount</x:v>
      </x:c>
      <x:c r="E15" s="32" t="str">
        <x:v>Quantity</x:v>
      </x:c>
      <x:c r="F15" s="32" t="str">
        <x:v>Rate</x:v>
      </x:c>
      <x:c r="G15" s="32" t="str">
        <x:v>Data Quality</x:v>
      </x:c>
      <x:c r="H15" s="32" t="str">
        <x:v>Assumption / Source</x:v>
      </x:c>
      <x:c r="I15" s="32" t="str">
        <x:v>Resolved Amount</x:v>
      </x:c>
      <x:c r="J15" s="32" t="str">
        <x:v>Row State</x:v>
      </x:c>
    </x:row>
    <x:row r="16">
      <x:c r="A16" s="55"/>
      <x:c r="B16" s="55"/>
      <x:c r="C16" s="55"/>
      <x:c r="D16" s="54"/>
      <x:c r="E16" s="57"/>
      <x:c r="F16" s="58"/>
      <x:c r="G16" s="55"/>
      <x:c r="H16" s="55"/>
      <x:c r="I16" s="59" t="str">
        <x:f>IF(J16="","",IF(J16="INCOMPLETE","INCOMPLETE",IF(C16="Direct Amount",D16,E16*F16)))</x:f>
      </x:c>
      <x:c r="J16" s="23" t="str">
        <x:f>IF(NOT(COUNTA(A16:H16)&gt;0),"",IF(OR(A16="",B16="",C16="",G16="",AND(C16="Direct Amount",OR(NOT(ISNUMBER(D16)),D16&lt;0)),AND(C16="Quantity × Rate",OR(NOT(ISNUMBER(E16)),E16&lt;0,NOT(ISNUMBER(F16)),F16&lt;0)),NOT(OR(G16="Known",G16="Estimated")),AND(G16="Estimated",H16="")),"INCOMPLETE",IF(G16="Estimated","PROVISIONAL","KNOWN")))</x:f>
      </x:c>
    </x:row>
    <x:row r="17">
      <x:c r="A17" s="55"/>
      <x:c r="B17" s="55"/>
      <x:c r="C17" s="55"/>
      <x:c r="D17" s="54"/>
      <x:c r="E17" s="57"/>
      <x:c r="F17" s="58"/>
      <x:c r="G17" s="55"/>
      <x:c r="H17" s="55"/>
      <x:c r="I17" s="59" t="str">
        <x:f>IF(J17="","",IF(J17="INCOMPLETE","INCOMPLETE",IF(C17="Direct Amount",D17,E17*F17)))</x:f>
      </x:c>
      <x:c r="J17" s="23" t="str">
        <x:f>IF(NOT(COUNTA(A17:H17)&gt;0),"",IF(OR(A17="",B17="",C17="",G17="",AND(C17="Direct Amount",OR(NOT(ISNUMBER(D17)),D17&lt;0)),AND(C17="Quantity × Rate",OR(NOT(ISNUMBER(E17)),E17&lt;0,NOT(ISNUMBER(F17)),F17&lt;0)),NOT(OR(G17="Known",G17="Estimated")),AND(G17="Estimated",H17="")),"INCOMPLETE",IF(G17="Estimated","PROVISIONAL","KNOWN")))</x:f>
      </x:c>
    </x:row>
    <x:row r="18">
      <x:c r="A18" s="55"/>
      <x:c r="B18" s="55"/>
      <x:c r="C18" s="55"/>
      <x:c r="D18" s="54"/>
      <x:c r="E18" s="57"/>
      <x:c r="F18" s="58"/>
      <x:c r="G18" s="55"/>
      <x:c r="H18" s="55"/>
      <x:c r="I18" s="59" t="str">
        <x:f>IF(J18="","",IF(J18="INCOMPLETE","INCOMPLETE",IF(C18="Direct Amount",D18,E18*F18)))</x:f>
      </x:c>
      <x:c r="J18" s="23" t="str">
        <x:f>IF(NOT(COUNTA(A18:H18)&gt;0),"",IF(OR(A18="",B18="",C18="",G18="",AND(C18="Direct Amount",OR(NOT(ISNUMBER(D18)),D18&lt;0)),AND(C18="Quantity × Rate",OR(NOT(ISNUMBER(E18)),E18&lt;0,NOT(ISNUMBER(F18)),F18&lt;0)),NOT(OR(G18="Known",G18="Estimated")),AND(G18="Estimated",H18="")),"INCOMPLETE",IF(G18="Estimated","PROVISIONAL","KNOWN")))</x:f>
      </x:c>
    </x:row>
    <x:row r="19">
      <x:c r="A19" s="55"/>
      <x:c r="B19" s="55"/>
      <x:c r="C19" s="55"/>
      <x:c r="D19" s="54"/>
      <x:c r="E19" s="57"/>
      <x:c r="F19" s="58"/>
      <x:c r="G19" s="55"/>
      <x:c r="H19" s="55"/>
      <x:c r="I19" s="59" t="str">
        <x:f>IF(J19="","",IF(J19="INCOMPLETE","INCOMPLETE",IF(C19="Direct Amount",D19,E19*F19)))</x:f>
      </x:c>
      <x:c r="J19" s="23" t="str">
        <x:f>IF(NOT(COUNTA(A19:H19)&gt;0),"",IF(OR(A19="",B19="",C19="",G19="",AND(C19="Direct Amount",OR(NOT(ISNUMBER(D19)),D19&lt;0)),AND(C19="Quantity × Rate",OR(NOT(ISNUMBER(E19)),E19&lt;0,NOT(ISNUMBER(F19)),F19&lt;0)),NOT(OR(G19="Known",G19="Estimated")),AND(G19="Estimated",H19="")),"INCOMPLETE",IF(G19="Estimated","PROVISIONAL","KNOWN")))</x:f>
      </x:c>
    </x:row>
    <x:row r="20">
      <x:c r="A20" s="55"/>
      <x:c r="B20" s="55"/>
      <x:c r="C20" s="55"/>
      <x:c r="D20" s="54"/>
      <x:c r="E20" s="57"/>
      <x:c r="F20" s="58"/>
      <x:c r="G20" s="55"/>
      <x:c r="H20" s="55"/>
      <x:c r="I20" s="59" t="str">
        <x:f>IF(J20="","",IF(J20="INCOMPLETE","INCOMPLETE",IF(C20="Direct Amount",D20,E20*F20)))</x:f>
      </x:c>
      <x:c r="J20" s="23" t="str">
        <x:f>IF(NOT(COUNTA(A20:H20)&gt;0),"",IF(OR(A20="",B20="",C20="",G20="",AND(C20="Direct Amount",OR(NOT(ISNUMBER(D20)),D20&lt;0)),AND(C20="Quantity × Rate",OR(NOT(ISNUMBER(E20)),E20&lt;0,NOT(ISNUMBER(F20)),F20&lt;0)),NOT(OR(G20="Known",G20="Estimated")),AND(G20="Estimated",H20="")),"INCOMPLETE",IF(G20="Estimated","PROVISIONAL","KNOWN")))</x:f>
      </x:c>
    </x:row>
    <x:row r="21">
      <x:c r="A21" s="55"/>
      <x:c r="B21" s="55"/>
      <x:c r="C21" s="55"/>
      <x:c r="D21" s="54"/>
      <x:c r="E21" s="57"/>
      <x:c r="F21" s="58"/>
      <x:c r="G21" s="55"/>
      <x:c r="H21" s="55"/>
      <x:c r="I21" s="59" t="str">
        <x:f>IF(J21="","",IF(J21="INCOMPLETE","INCOMPLETE",IF(C21="Direct Amount",D21,E21*F21)))</x:f>
      </x:c>
      <x:c r="J21" s="23" t="str">
        <x:f>IF(NOT(COUNTA(A21:H21)&gt;0),"",IF(OR(A21="",B21="",C21="",G21="",AND(C21="Direct Amount",OR(NOT(ISNUMBER(D21)),D21&lt;0)),AND(C21="Quantity × Rate",OR(NOT(ISNUMBER(E21)),E21&lt;0,NOT(ISNUMBER(F21)),F21&lt;0)),NOT(OR(G21="Known",G21="Estimated")),AND(G21="Estimated",H21="")),"INCOMPLETE",IF(G21="Estimated","PROVISIONAL","KNOWN")))</x:f>
      </x:c>
    </x:row>
    <x:row r="22">
      <x:c r="A22" s="55"/>
      <x:c r="B22" s="55"/>
      <x:c r="C22" s="55"/>
      <x:c r="D22" s="54"/>
      <x:c r="E22" s="57"/>
      <x:c r="F22" s="58"/>
      <x:c r="G22" s="55"/>
      <x:c r="H22" s="55"/>
      <x:c r="I22" s="59" t="str">
        <x:f>IF(J22="","",IF(J22="INCOMPLETE","INCOMPLETE",IF(C22="Direct Amount",D22,E22*F22)))</x:f>
      </x:c>
      <x:c r="J22" s="23" t="str">
        <x:f>IF(NOT(COUNTA(A22:H22)&gt;0),"",IF(OR(A22="",B22="",C22="",G22="",AND(C22="Direct Amount",OR(NOT(ISNUMBER(D22)),D22&lt;0)),AND(C22="Quantity × Rate",OR(NOT(ISNUMBER(E22)),E22&lt;0,NOT(ISNUMBER(F22)),F22&lt;0)),NOT(OR(G22="Known",G22="Estimated")),AND(G22="Estimated",H22="")),"INCOMPLETE",IF(G22="Estimated","PROVISIONAL","KNOWN")))</x:f>
      </x:c>
    </x:row>
    <x:row r="23">
      <x:c r="A23" s="55"/>
      <x:c r="B23" s="55"/>
      <x:c r="C23" s="55"/>
      <x:c r="D23" s="54"/>
      <x:c r="E23" s="57"/>
      <x:c r="F23" s="58"/>
      <x:c r="G23" s="55"/>
      <x:c r="H23" s="55"/>
      <x:c r="I23" s="59" t="str">
        <x:f>IF(J23="","",IF(J23="INCOMPLETE","INCOMPLETE",IF(C23="Direct Amount",D23,E23*F23)))</x:f>
      </x:c>
      <x:c r="J23" s="23" t="str">
        <x:f>IF(NOT(COUNTA(A23:H23)&gt;0),"",IF(OR(A23="",B23="",C23="",G23="",AND(C23="Direct Amount",OR(NOT(ISNUMBER(D23)),D23&lt;0)),AND(C23="Quantity × Rate",OR(NOT(ISNUMBER(E23)),E23&lt;0,NOT(ISNUMBER(F23)),F23&lt;0)),NOT(OR(G23="Known",G23="Estimated")),AND(G23="Estimated",H23="")),"INCOMPLETE",IF(G23="Estimated","PROVISIONAL","KNOWN")))</x:f>
      </x:c>
    </x:row>
    <x:row r="24">
      <x:c r="A24" s="55"/>
      <x:c r="B24" s="55"/>
      <x:c r="C24" s="55"/>
      <x:c r="D24" s="54"/>
      <x:c r="E24" s="57"/>
      <x:c r="F24" s="58"/>
      <x:c r="G24" s="55"/>
      <x:c r="H24" s="55"/>
      <x:c r="I24" s="59" t="str">
        <x:f>IF(J24="","",IF(J24="INCOMPLETE","INCOMPLETE",IF(C24="Direct Amount",D24,E24*F24)))</x:f>
      </x:c>
      <x:c r="J24" s="23" t="str">
        <x:f>IF(NOT(COUNTA(A24:H24)&gt;0),"",IF(OR(A24="",B24="",C24="",G24="",AND(C24="Direct Amount",OR(NOT(ISNUMBER(D24)),D24&lt;0)),AND(C24="Quantity × Rate",OR(NOT(ISNUMBER(E24)),E24&lt;0,NOT(ISNUMBER(F24)),F24&lt;0)),NOT(OR(G24="Known",G24="Estimated")),AND(G24="Estimated",H24="")),"INCOMPLETE",IF(G24="Estimated","PROVISIONAL","KNOWN")))</x:f>
      </x:c>
    </x:row>
    <x:row r="25">
      <x:c r="A25" s="55"/>
      <x:c r="B25" s="55"/>
      <x:c r="C25" s="55"/>
      <x:c r="D25" s="54"/>
      <x:c r="E25" s="57"/>
      <x:c r="F25" s="58"/>
      <x:c r="G25" s="55"/>
      <x:c r="H25" s="55"/>
      <x:c r="I25" s="59" t="str">
        <x:f>IF(J25="","",IF(J25="INCOMPLETE","INCOMPLETE",IF(C25="Direct Amount",D25,E25*F25)))</x:f>
      </x:c>
      <x:c r="J25" s="23" t="str">
        <x:f>IF(NOT(COUNTA(A25:H25)&gt;0),"",IF(OR(A25="",B25="",C25="",G25="",AND(C25="Direct Amount",OR(NOT(ISNUMBER(D25)),D25&lt;0)),AND(C25="Quantity × Rate",OR(NOT(ISNUMBER(E25)),E25&lt;0,NOT(ISNUMBER(F25)),F25&lt;0)),NOT(OR(G25="Known",G25="Estimated")),AND(G25="Estimated",H25="")),"INCOMPLETE",IF(G25="Estimated","PROVISIONAL","KNOWN")))</x:f>
      </x:c>
    </x:row>
    <x:row r="26">
      <x:c r="A26" s="55"/>
      <x:c r="B26" s="55"/>
      <x:c r="C26" s="55"/>
      <x:c r="D26" s="54"/>
      <x:c r="E26" s="57"/>
      <x:c r="F26" s="58"/>
      <x:c r="G26" s="55"/>
      <x:c r="H26" s="55"/>
      <x:c r="I26" s="59" t="str">
        <x:f>IF(J26="","",IF(J26="INCOMPLETE","INCOMPLETE",IF(C26="Direct Amount",D26,E26*F26)))</x:f>
      </x:c>
      <x:c r="J26" s="23" t="str">
        <x:f>IF(NOT(COUNTA(A26:H26)&gt;0),"",IF(OR(A26="",B26="",C26="",G26="",AND(C26="Direct Amount",OR(NOT(ISNUMBER(D26)),D26&lt;0)),AND(C26="Quantity × Rate",OR(NOT(ISNUMBER(E26)),E26&lt;0,NOT(ISNUMBER(F26)),F26&lt;0)),NOT(OR(G26="Known",G26="Estimated")),AND(G26="Estimated",H26="")),"INCOMPLETE",IF(G26="Estimated","PROVISIONAL","KNOWN")))</x:f>
      </x:c>
    </x:row>
    <x:row r="27">
      <x:c r="A27" s="55"/>
      <x:c r="B27" s="55"/>
      <x:c r="C27" s="55"/>
      <x:c r="D27" s="54"/>
      <x:c r="E27" s="57"/>
      <x:c r="F27" s="58"/>
      <x:c r="G27" s="55"/>
      <x:c r="H27" s="55"/>
      <x:c r="I27" s="59" t="str">
        <x:f>IF(J27="","",IF(J27="INCOMPLETE","INCOMPLETE",IF(C27="Direct Amount",D27,E27*F27)))</x:f>
      </x:c>
      <x:c r="J27" s="23" t="str">
        <x:f>IF(NOT(COUNTA(A27:H27)&gt;0),"",IF(OR(A27="",B27="",C27="",G27="",AND(C27="Direct Amount",OR(NOT(ISNUMBER(D27)),D27&lt;0)),AND(C27="Quantity × Rate",OR(NOT(ISNUMBER(E27)),E27&lt;0,NOT(ISNUMBER(F27)),F27&lt;0)),NOT(OR(G27="Known",G27="Estimated")),AND(G27="Estimated",H27="")),"INCOMPLETE",IF(G27="Estimated","PROVISIONAL","KNOWN")))</x:f>
      </x:c>
    </x:row>
    <x:row r="28">
      <x:c r="A28" s="55"/>
      <x:c r="B28" s="55"/>
      <x:c r="C28" s="55"/>
      <x:c r="D28" s="54"/>
      <x:c r="E28" s="57"/>
      <x:c r="F28" s="58"/>
      <x:c r="G28" s="55"/>
      <x:c r="H28" s="55"/>
      <x:c r="I28" s="59" t="str">
        <x:f>IF(J28="","",IF(J28="INCOMPLETE","INCOMPLETE",IF(C28="Direct Amount",D28,E28*F28)))</x:f>
      </x:c>
      <x:c r="J28" s="23" t="str">
        <x:f>IF(NOT(COUNTA(A28:H28)&gt;0),"",IF(OR(A28="",B28="",C28="",G28="",AND(C28="Direct Amount",OR(NOT(ISNUMBER(D28)),D28&lt;0)),AND(C28="Quantity × Rate",OR(NOT(ISNUMBER(E28)),E28&lt;0,NOT(ISNUMBER(F28)),F28&lt;0)),NOT(OR(G28="Known",G28="Estimated")),AND(G28="Estimated",H28="")),"INCOMPLETE",IF(G28="Estimated","PROVISIONAL","KNOWN")))</x:f>
      </x:c>
    </x:row>
    <x:row r="29">
      <x:c r="A29" s="55"/>
      <x:c r="B29" s="55"/>
      <x:c r="C29" s="55"/>
      <x:c r="D29" s="54"/>
      <x:c r="E29" s="57"/>
      <x:c r="F29" s="58"/>
      <x:c r="G29" s="55"/>
      <x:c r="H29" s="55"/>
      <x:c r="I29" s="59" t="str">
        <x:f>IF(J29="","",IF(J29="INCOMPLETE","INCOMPLETE",IF(C29="Direct Amount",D29,E29*F29)))</x:f>
      </x:c>
      <x:c r="J29" s="23" t="str">
        <x:f>IF(NOT(COUNTA(A29:H29)&gt;0),"",IF(OR(A29="",B29="",C29="",G29="",AND(C29="Direct Amount",OR(NOT(ISNUMBER(D29)),D29&lt;0)),AND(C29="Quantity × Rate",OR(NOT(ISNUMBER(E29)),E29&lt;0,NOT(ISNUMBER(F29)),F29&lt;0)),NOT(OR(G29="Known",G29="Estimated")),AND(G29="Estimated",H29="")),"INCOMPLETE",IF(G29="Estimated","PROVISIONAL","KNOWN")))</x:f>
      </x:c>
    </x:row>
    <x:row r="30">
      <x:c r="A30" s="55"/>
      <x:c r="B30" s="55"/>
      <x:c r="C30" s="55"/>
      <x:c r="D30" s="54"/>
      <x:c r="E30" s="57"/>
      <x:c r="F30" s="58"/>
      <x:c r="G30" s="55"/>
      <x:c r="H30" s="55"/>
      <x:c r="I30" s="59" t="str">
        <x:f>IF(J30="","",IF(J30="INCOMPLETE","INCOMPLETE",IF(C30="Direct Amount",D30,E30*F30)))</x:f>
      </x:c>
      <x:c r="J30" s="23" t="str">
        <x:f>IF(NOT(COUNTA(A30:H30)&gt;0),"",IF(OR(A30="",B30="",C30="",G30="",AND(C30="Direct Amount",OR(NOT(ISNUMBER(D30)),D30&lt;0)),AND(C30="Quantity × Rate",OR(NOT(ISNUMBER(E30)),E30&lt;0,NOT(ISNUMBER(F30)),F30&lt;0)),NOT(OR(G30="Known",G30="Estimated")),AND(G30="Estimated",H30="")),"INCOMPLETE",IF(G30="Estimated","PROVISIONAL","KNOWN")))</x:f>
      </x:c>
    </x:row>
    <x:row r="31">
      <x:c r="A31" s="22"/>
      <x:c r="B31" s="22"/>
      <x:c r="C31" s="22"/>
      <x:c r="D31" s="22"/>
      <x:c r="E31" s="22"/>
      <x:c r="F31" s="22"/>
      <x:c r="G31" s="22"/>
      <x:c r="H31" s="22"/>
      <x:c r="I31" s="22"/>
      <x:c r="J31" s="22"/>
    </x:row>
    <x:row r="32">
      <x:c r="A32" s="32" t="str">
        <x:v>Historical results</x:v>
      </x:c>
      <x:c r="B32" s="32"/>
      <x:c r="C32" s="32"/>
      <x:c r="D32" s="32"/>
      <x:c r="E32" s="22"/>
      <x:c r="F32" s="22"/>
      <x:c r="G32" s="22"/>
      <x:c r="H32" s="22"/>
      <x:c r="I32" s="22"/>
      <x:c r="J32" s="22"/>
    </x:row>
    <x:row r="33">
      <x:c r="A33" s="20" t="str">
        <x:v>Historical View State</x:v>
      </x:c>
      <x:c r="B33" s="53" t="str">
        <x:f>H8</x:f>
        <x:v>INCOMPLETE</x:v>
      </x:c>
      <x:c r="C33" s="22"/>
      <x:c r="D33" s="22"/>
      <x:c r="E33" s="22"/>
      <x:c r="F33" s="22"/>
      <x:c r="G33" s="22"/>
      <x:c r="H33" s="22"/>
      <x:c r="I33" s="22"/>
      <x:c r="J33" s="22"/>
    </x:row>
    <x:row r="34">
      <x:c r="A34" s="20" t="str">
        <x:v>Historical Directly Traceable Cost</x:v>
      </x:c>
      <x:c r="B34" s="56" t="str">
        <x:f>IF(B33="INCOMPLETE","INCOMPLETE",SUM(I16:I30))</x:f>
        <x:v>INCOMPLETE</x:v>
      </x:c>
      <x:c r="C34" s="22"/>
      <x:c r="D34" s="22"/>
      <x:c r="E34" s="22"/>
      <x:c r="F34" s="22"/>
      <x:c r="G34" s="22"/>
      <x:c r="H34" s="22"/>
      <x:c r="I34" s="22"/>
      <x:c r="J34" s="22"/>
    </x:row>
    <x:row r="35">
      <x:c r="A35" s="20" t="str">
        <x:v>Historical Contract Revenue</x:v>
      </x:c>
      <x:c r="B35" s="56" t="str">
        <x:f>H5</x:f>
        <x:v>INCOMPLETE</x:v>
      </x:c>
      <x:c r="C35" s="22"/>
      <x:c r="D35" s="22"/>
      <x:c r="E35" s="22"/>
      <x:c r="F35" s="22"/>
      <x:c r="G35" s="22"/>
      <x:c r="H35" s="22"/>
      <x:c r="I35" s="22"/>
      <x:c r="J35" s="22"/>
    </x:row>
    <x:row r="36">
      <x:c r="A36" s="20" t="str">
        <x:v>Historical Contribution</x:v>
      </x:c>
      <x:c r="B36" s="56" t="str">
        <x:f>IF(B33="INCOMPLETE","INCOMPLETE",B35-B34)</x:f>
        <x:v>INCOMPLETE</x:v>
      </x:c>
      <x:c r="C36" s="22"/>
      <x:c r="D36" s="22"/>
      <x:c r="E36" s="22"/>
      <x:c r="F36" s="22"/>
      <x:c r="G36" s="22"/>
      <x:c r="H36" s="22"/>
      <x:c r="I36" s="22"/>
      <x:c r="J36" s="22"/>
    </x:row>
    <x:row r="37">
      <x:c r="A37" s="20" t="str">
        <x:v>Historical Contribution Rate</x:v>
      </x:c>
      <x:c r="B37" s="60" t="str">
        <x:f>IF(B33="INCOMPLETE","INCOMPLETE",IF(B35=0,"n/a (no revenue)",B36/B35))</x:f>
        <x:v>INCOMPLETE</x:v>
      </x:c>
      <x:c r="C37" s="22"/>
      <x:c r="D37" s="22"/>
      <x:c r="E37" s="22"/>
      <x:c r="F37" s="22"/>
      <x:c r="G37" s="22"/>
      <x:c r="H37" s="22"/>
      <x:c r="I37" s="22"/>
      <x:c r="J37" s="22"/>
    </x:row>
    <x:row r="38">
      <x:c r="A38" s="20" t="str">
        <x:v>Historical Read Note</x:v>
      </x:c>
      <x:c r="B38" s="22" t="str">
        <x:v>Contribution is before business-wide overhead recovery and is not net profit.</x:v>
      </x:c>
      <x:c r="C38" s="22"/>
      <x:c r="D38" s="22"/>
      <x:c r="E38" s="22"/>
      <x:c r="F38" s="22"/>
      <x:c r="G38" s="22"/>
      <x:c r="H38" s="22"/>
      <x:c r="I38" s="22"/>
      <x:c r="J38" s="22"/>
    </x:row>
  </x:sheetData>
  <x:mergeCells>
    <x:mergeCell ref="A1:J1"/>
    <x:mergeCell ref="A3:E3"/>
    <x:mergeCell ref="A12:J12"/>
    <x:mergeCell ref="A32:D32"/>
  </x:mergeCells>
  <x:conditionalFormatting sqref="H4:H8">
    <x:cfRule type="expression" dxfId="2" priority="1">
      <x:formula>OR(H4="INCOMPLETE",H4="NOT READY",H4="PERIOD/BASIS UNCONFIRMED — re-verify inputs")</x:formula>
    </x:cfRule>
    <x:cfRule type="expression" dxfId="3" priority="2">
      <x:formula>OR(H4="KNOWN",H4="PROVISIONAL",H4="READY FOR MANAGEMENT REVIEW",H4="OFF")</x:formula>
    </x:cfRule>
  </x:conditionalFormatting>
  <x:conditionalFormatting sqref="J16:J30">
    <x:cfRule type="expression" dxfId="4" priority="3">
      <x:formula>OR(J16="INCOMPLETE",J16="NOT READY",J16="PERIOD/BASIS UNCONFIRMED — re-verify inputs")</x:formula>
    </x:cfRule>
    <x:cfRule type="expression" dxfId="5" priority="4">
      <x:formula>OR(J16="KNOWN",J16="PROVISIONAL",J16="READY FOR MANAGEMENT REVIEW",J16="OFF")</x:formula>
    </x:cfRule>
  </x:conditionalFormatting>
  <x:conditionalFormatting sqref="B33:B33">
    <x:cfRule type="expression" dxfId="6" priority="5">
      <x:formula>OR(B33="INCOMPLETE",B33="NOT READY",B33="PERIOD/BASIS UNCONFIRMED — re-verify inputs")</x:formula>
    </x:cfRule>
    <x:cfRule type="expression" dxfId="7" priority="6">
      <x:formula>OR(B33="KNOWN",B33="PROVISIONAL",B33="READY FOR MANAGEMENT REVIEW",B33="OFF")</x:formula>
    </x:cfRule>
  </x:conditionalFormatting>
  <x:dataValidations count="6">
    <x:dataValidation type="list" sqref="B7:B8">
      <x:formula1>"Yes,No"</x:formula1>
    </x:dataValidation>
    <x:dataValidation type="list" sqref="C6:C10">
      <x:formula1>"Known,Estimated,Missing"</x:formula1>
    </x:dataValidation>
    <x:dataValidation type="list" sqref="B13">
      <x:formula1>"Yes,No"</x:formula1>
    </x:dataValidation>
    <x:dataValidation type="list" sqref="A16:A30">
      <x:formula1>"Productive Field Labor,Materials,Subcontractors,Equipment,Disposal / Hauling,Travel / Mobilization,Unapproved Extra Work / Scope Leakage,Other"</x:formula1>
    </x:dataValidation>
    <x:dataValidation type="list" sqref="C16:C30">
      <x:formula1>"Direct Amount,Quantity × Rate"</x:formula1>
    </x:dataValidation>
    <x:dataValidation type="list" sqref="G16:G30">
      <x:formula1>"Known,Estimated,Missing"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30" hidden="0" customWidth="1"/>
    <x:col min="2" max="2" width="20" hidden="0" customWidth="1"/>
    <x:col min="3" max="3" width="22" hidden="0" customWidth="1"/>
    <x:col min="4" max="4" width="18" hidden="0" customWidth="1"/>
    <x:col min="5" max="5" width="35" hidden="0" customWidth="1"/>
    <x:col min="6" max="6" width="18" hidden="0" customWidth="1"/>
    <x:col min="7" max="7" width="16" hidden="0" customWidth="1"/>
  </x:cols>
  <x:sheetData>
    <x:row r="1" ht="28" customHeight="1">
      <x:c r="A1" s="52" t="str">
        <x:v>Profit in Bloom — Historical Normalization</x:v>
      </x:c>
      <x:c r="B1" s="52"/>
      <x:c r="C1" s="52"/>
      <x:c r="D1" s="52"/>
      <x:c r="E1" s="52"/>
      <x:c r="F1" s="52"/>
      <x:c r="G1" s="52"/>
    </x:row>
    <x:row r="2">
      <x:c r="A2" s="22"/>
      <x:c r="B2" s="22"/>
      <x:c r="C2" s="22"/>
      <x:c r="D2" s="22"/>
      <x:c r="E2" s="22"/>
      <x:c r="F2" s="22"/>
      <x:c r="G2" s="22"/>
    </x:row>
    <x:row r="3">
      <x:c r="A3" s="20" t="str">
        <x:v>Normalize Historical Period?</x:v>
      </x:c>
      <x:c r="B3" s="21" t="str">
        <x:v>No</x:v>
      </x:c>
      <x:c r="C3" s="22"/>
      <x:c r="D3" s="22"/>
      <x:c r="E3" s="22"/>
      <x:c r="F3" s="22"/>
      <x:c r="G3" s="22"/>
    </x:row>
    <x:row r="4">
      <x:c r="A4" s="20" t="str">
        <x:v>Historical View State</x:v>
      </x:c>
      <x:c r="B4" s="53" t="str">
        <x:f>'Historical Economics'!B33</x:f>
        <x:v>INCOMPLETE</x:v>
      </x:c>
      <x:c r="C4" s="22"/>
      <x:c r="D4" s="22"/>
      <x:c r="E4" s="22"/>
      <x:c r="F4" s="22"/>
      <x:c r="G4" s="22"/>
    </x:row>
    <x:row r="5">
      <x:c r="A5" s="20" t="str">
        <x:v>Normalization State</x:v>
      </x:c>
      <x:c r="B5" s="53" t="str">
        <x:f>IF(B3="No","OFF",IF(B3&lt;&gt;"Yes","INCOMPLETE",IF(OR(B4="INCOMPLETE",COUNTIF(G9:G18,"INCOMPLETE")&gt;0),"INCOMPLETE",IF(OR(B4="PROVISIONAL",COUNTIF(G9:G18,"PROVISIONAL")&gt;0),"PROVISIONAL","KNOWN"))))</x:f>
        <x:v>OFF</x:v>
      </x:c>
      <x:c r="C5" s="22"/>
      <x:c r="D5" s="22"/>
      <x:c r="E5" s="22"/>
      <x:c r="F5" s="22"/>
      <x:c r="G5" s="22"/>
    </x:row>
    <x:row r="6">
      <x:c r="A6" s="20" t="str">
        <x:v>Normalization Adjustment Total</x:v>
      </x:c>
      <x:c r="B6" s="56" t="str">
        <x:f>IF(OR(B5="KNOWN",B5="PROVISIONAL"),SUM(F9:F18),"")</x:f>
      </x:c>
      <x:c r="C6" s="22"/>
      <x:c r="D6" s="22"/>
      <x:c r="E6" s="22"/>
      <x:c r="F6" s="22"/>
      <x:c r="G6" s="22"/>
    </x:row>
    <x:row r="7">
      <x:c r="A7" s="22"/>
      <x:c r="B7" s="22"/>
      <x:c r="C7" s="22"/>
      <x:c r="D7" s="22"/>
      <x:c r="E7" s="22"/>
      <x:c r="F7" s="22"/>
      <x:c r="G7" s="22"/>
    </x:row>
    <x:row r="8">
      <x:c r="A8" s="32" t="str">
        <x:v>Description</x:v>
      </x:c>
      <x:c r="B8" s="32" t="str">
        <x:v>Adjustment Amount</x:v>
      </x:c>
      <x:c r="C8" s="32" t="str">
        <x:v>Effect on Contribution</x:v>
      </x:c>
      <x:c r="D8" s="32" t="str">
        <x:v>Data Quality</x:v>
      </x:c>
      <x:c r="E8" s="32" t="str">
        <x:v>Assumption / Source</x:v>
      </x:c>
      <x:c r="F8" s="32" t="str">
        <x:v>Signed Adjustment</x:v>
      </x:c>
      <x:c r="G8" s="32" t="str">
        <x:v>Row State</x:v>
      </x:c>
    </x:row>
    <x:row r="9">
      <x:c r="A9" s="55"/>
      <x:c r="B9" s="54"/>
      <x:c r="C9" s="55"/>
      <x:c r="D9" s="55"/>
      <x:c r="E9" s="55"/>
      <x:c r="F9" s="59" t="str">
        <x:f>IF(G9="","",IF(G9="INCOMPLETE","INCOMPLETE",IF(C9="Increase",B9,-B9)))</x:f>
      </x:c>
      <x:c r="G9" s="23" t="str">
        <x:f>IF(NOT(COUNTA(A9:E9)&gt;0),"",IF(OR(A9="",NOT(ISNUMBER(B9)),B9&lt;0,C9="",NOT(OR(D9="Known",D9="Estimated")),AND(D9="Estimated",E9="")),"INCOMPLETE",IF(D9="Estimated","PROVISIONAL","KNOWN")))</x:f>
      </x:c>
    </x:row>
    <x:row r="10">
      <x:c r="A10" s="55"/>
      <x:c r="B10" s="54"/>
      <x:c r="C10" s="55"/>
      <x:c r="D10" s="55"/>
      <x:c r="E10" s="55"/>
      <x:c r="F10" s="59" t="str">
        <x:f>IF(G10="","",IF(G10="INCOMPLETE","INCOMPLETE",IF(C10="Increase",B10,-B10)))</x:f>
      </x:c>
      <x:c r="G10" s="23" t="str">
        <x:f>IF(NOT(COUNTA(A10:E10)&gt;0),"",IF(OR(A10="",NOT(ISNUMBER(B10)),B10&lt;0,C10="",NOT(OR(D10="Known",D10="Estimated")),AND(D10="Estimated",E10="")),"INCOMPLETE",IF(D10="Estimated","PROVISIONAL","KNOWN")))</x:f>
      </x:c>
    </x:row>
    <x:row r="11">
      <x:c r="A11" s="55"/>
      <x:c r="B11" s="54"/>
      <x:c r="C11" s="55"/>
      <x:c r="D11" s="55"/>
      <x:c r="E11" s="55"/>
      <x:c r="F11" s="59" t="str">
        <x:f>IF(G11="","",IF(G11="INCOMPLETE","INCOMPLETE",IF(C11="Increase",B11,-B11)))</x:f>
      </x:c>
      <x:c r="G11" s="23" t="str">
        <x:f>IF(NOT(COUNTA(A11:E11)&gt;0),"",IF(OR(A11="",NOT(ISNUMBER(B11)),B11&lt;0,C11="",NOT(OR(D11="Known",D11="Estimated")),AND(D11="Estimated",E11="")),"INCOMPLETE",IF(D11="Estimated","PROVISIONAL","KNOWN")))</x:f>
      </x:c>
    </x:row>
    <x:row r="12">
      <x:c r="A12" s="55"/>
      <x:c r="B12" s="54"/>
      <x:c r="C12" s="55"/>
      <x:c r="D12" s="55"/>
      <x:c r="E12" s="55"/>
      <x:c r="F12" s="59" t="str">
        <x:f>IF(G12="","",IF(G12="INCOMPLETE","INCOMPLETE",IF(C12="Increase",B12,-B12)))</x:f>
      </x:c>
      <x:c r="G12" s="23" t="str">
        <x:f>IF(NOT(COUNTA(A12:E12)&gt;0),"",IF(OR(A12="",NOT(ISNUMBER(B12)),B12&lt;0,C12="",NOT(OR(D12="Known",D12="Estimated")),AND(D12="Estimated",E12="")),"INCOMPLETE",IF(D12="Estimated","PROVISIONAL","KNOWN")))</x:f>
      </x:c>
    </x:row>
    <x:row r="13">
      <x:c r="A13" s="55"/>
      <x:c r="B13" s="54"/>
      <x:c r="C13" s="55"/>
      <x:c r="D13" s="55"/>
      <x:c r="E13" s="55"/>
      <x:c r="F13" s="59" t="str">
        <x:f>IF(G13="","",IF(G13="INCOMPLETE","INCOMPLETE",IF(C13="Increase",B13,-B13)))</x:f>
      </x:c>
      <x:c r="G13" s="23" t="str">
        <x:f>IF(NOT(COUNTA(A13:E13)&gt;0),"",IF(OR(A13="",NOT(ISNUMBER(B13)),B13&lt;0,C13="",NOT(OR(D13="Known",D13="Estimated")),AND(D13="Estimated",E13="")),"INCOMPLETE",IF(D13="Estimated","PROVISIONAL","KNOWN")))</x:f>
      </x:c>
    </x:row>
    <x:row r="14">
      <x:c r="A14" s="55"/>
      <x:c r="B14" s="54"/>
      <x:c r="C14" s="55"/>
      <x:c r="D14" s="55"/>
      <x:c r="E14" s="55"/>
      <x:c r="F14" s="59" t="str">
        <x:f>IF(G14="","",IF(G14="INCOMPLETE","INCOMPLETE",IF(C14="Increase",B14,-B14)))</x:f>
      </x:c>
      <x:c r="G14" s="23" t="str">
        <x:f>IF(NOT(COUNTA(A14:E14)&gt;0),"",IF(OR(A14="",NOT(ISNUMBER(B14)),B14&lt;0,C14="",NOT(OR(D14="Known",D14="Estimated")),AND(D14="Estimated",E14="")),"INCOMPLETE",IF(D14="Estimated","PROVISIONAL","KNOWN")))</x:f>
      </x:c>
    </x:row>
    <x:row r="15">
      <x:c r="A15" s="55"/>
      <x:c r="B15" s="54"/>
      <x:c r="C15" s="55"/>
      <x:c r="D15" s="55"/>
      <x:c r="E15" s="55"/>
      <x:c r="F15" s="59" t="str">
        <x:f>IF(G15="","",IF(G15="INCOMPLETE","INCOMPLETE",IF(C15="Increase",B15,-B15)))</x:f>
      </x:c>
      <x:c r="G15" s="23" t="str">
        <x:f>IF(NOT(COUNTA(A15:E15)&gt;0),"",IF(OR(A15="",NOT(ISNUMBER(B15)),B15&lt;0,C15="",NOT(OR(D15="Known",D15="Estimated")),AND(D15="Estimated",E15="")),"INCOMPLETE",IF(D15="Estimated","PROVISIONAL","KNOWN")))</x:f>
      </x:c>
    </x:row>
    <x:row r="16">
      <x:c r="A16" s="55"/>
      <x:c r="B16" s="54"/>
      <x:c r="C16" s="55"/>
      <x:c r="D16" s="55"/>
      <x:c r="E16" s="55"/>
      <x:c r="F16" s="59" t="str">
        <x:f>IF(G16="","",IF(G16="INCOMPLETE","INCOMPLETE",IF(C16="Increase",B16,-B16)))</x:f>
      </x:c>
      <x:c r="G16" s="23" t="str">
        <x:f>IF(NOT(COUNTA(A16:E16)&gt;0),"",IF(OR(A16="",NOT(ISNUMBER(B16)),B16&lt;0,C16="",NOT(OR(D16="Known",D16="Estimated")),AND(D16="Estimated",E16="")),"INCOMPLETE",IF(D16="Estimated","PROVISIONAL","KNOWN")))</x:f>
      </x:c>
    </x:row>
    <x:row r="17">
      <x:c r="A17" s="55"/>
      <x:c r="B17" s="54"/>
      <x:c r="C17" s="55"/>
      <x:c r="D17" s="55"/>
      <x:c r="E17" s="55"/>
      <x:c r="F17" s="59" t="str">
        <x:f>IF(G17="","",IF(G17="INCOMPLETE","INCOMPLETE",IF(C17="Increase",B17,-B17)))</x:f>
      </x:c>
      <x:c r="G17" s="23" t="str">
        <x:f>IF(NOT(COUNTA(A17:E17)&gt;0),"",IF(OR(A17="",NOT(ISNUMBER(B17)),B17&lt;0,C17="",NOT(OR(D17="Known",D17="Estimated")),AND(D17="Estimated",E17="")),"INCOMPLETE",IF(D17="Estimated","PROVISIONAL","KNOWN")))</x:f>
      </x:c>
    </x:row>
    <x:row r="18">
      <x:c r="A18" s="55"/>
      <x:c r="B18" s="54"/>
      <x:c r="C18" s="55"/>
      <x:c r="D18" s="55"/>
      <x:c r="E18" s="55"/>
      <x:c r="F18" s="59" t="str">
        <x:f>IF(G18="","",IF(G18="INCOMPLETE","INCOMPLETE",IF(C18="Increase",B18,-B18)))</x:f>
      </x:c>
      <x:c r="G18" s="23" t="str">
        <x:f>IF(NOT(COUNTA(A18:E18)&gt;0),"",IF(OR(A18="",NOT(ISNUMBER(B18)),B18&lt;0,C18="",NOT(OR(D18="Known",D18="Estimated")),AND(D18="Estimated",E18="")),"INCOMPLETE",IF(D18="Estimated","PROVISIONAL","KNOWN")))</x:f>
      </x:c>
    </x:row>
    <x:row r="19">
      <x:c r="A19" s="22"/>
      <x:c r="B19" s="22"/>
      <x:c r="C19" s="22"/>
      <x:c r="D19" s="22"/>
      <x:c r="E19" s="22"/>
      <x:c r="F19" s="22"/>
      <x:c r="G19" s="22"/>
    </x:row>
    <x:row r="20">
      <x:c r="A20" s="32" t="str">
        <x:v>Normalized results</x:v>
      </x:c>
      <x:c r="B20" s="32"/>
      <x:c r="C20" s="32"/>
      <x:c r="D20" s="32"/>
      <x:c r="E20" s="22"/>
      <x:c r="F20" s="22"/>
      <x:c r="G20" s="22"/>
    </x:row>
    <x:row r="21">
      <x:c r="A21" s="20" t="str">
        <x:v>Normalization State</x:v>
      </x:c>
      <x:c r="B21" s="53" t="str">
        <x:f>B5</x:f>
        <x:v>OFF</x:v>
      </x:c>
      <x:c r="C21" s="22"/>
      <x:c r="D21" s="22"/>
      <x:c r="E21" s="22"/>
      <x:c r="F21" s="22"/>
      <x:c r="G21" s="22"/>
    </x:row>
    <x:row r="22">
      <x:c r="A22" s="20" t="str">
        <x:v>Normalized Contribution</x:v>
      </x:c>
      <x:c r="B22" s="56" t="str">
        <x:f>IF(B5="OFF","",IF(B5="INCOMPLETE","INCOMPLETE",'Historical Economics'!B36+B6))</x:f>
      </x:c>
      <x:c r="C22" s="22"/>
      <x:c r="D22" s="22"/>
      <x:c r="E22" s="22"/>
      <x:c r="F22" s="22"/>
      <x:c r="G22" s="22"/>
    </x:row>
    <x:row r="23">
      <x:c r="A23" s="20" t="str">
        <x:v>Normalized Contribution Rate</x:v>
      </x:c>
      <x:c r="B23" s="60" t="str">
        <x:f>IF(B5="OFF","",IF(B5="INCOMPLETE","INCOMPLETE",IF('Historical Economics'!B35=0,"n/a (no revenue)",B22/'Historical Economics'!B35)))</x:f>
      </x:c>
      <x:c r="C23" s="22"/>
      <x:c r="D23" s="22"/>
      <x:c r="E23" s="22"/>
      <x:c r="F23" s="22"/>
      <x:c r="G23" s="22"/>
    </x:row>
    <x:row r="24">
      <x:c r="A24" s="20" t="str">
        <x:v>Normalization Note</x:v>
      </x:c>
      <x:c r="B24" s="53" t="str">
        <x:f>IF(B5="OFF","Normalization off",IF(B5="INCOMPLETE","Normalization inputs incomplete",IF(COUNTA(A9:E18)=0,"No normalization adjustments entered","Reported historical result remains unchanged; normalized result is shown separately.")))</x:f>
        <x:v>Normalization off</x:v>
      </x:c>
      <x:c r="C24" s="22"/>
      <x:c r="D24" s="22"/>
      <x:c r="E24" s="22"/>
      <x:c r="F24" s="22"/>
      <x:c r="G24" s="22"/>
    </x:row>
  </x:sheetData>
  <x:mergeCells>
    <x:mergeCell ref="A1:G1"/>
    <x:mergeCell ref="A20:D20"/>
  </x:mergeCells>
  <x:conditionalFormatting sqref="G9:G18">
    <x:cfRule type="expression" dxfId="8" priority="1">
      <x:formula>OR(G9="INCOMPLETE",G9="NOT READY",G9="PERIOD/BASIS UNCONFIRMED — re-verify inputs")</x:formula>
    </x:cfRule>
    <x:cfRule type="expression" dxfId="9" priority="2">
      <x:formula>OR(G9="KNOWN",G9="PROVISIONAL",G9="READY FOR MANAGEMENT REVIEW",G9="OFF")</x:formula>
    </x:cfRule>
  </x:conditionalFormatting>
  <x:conditionalFormatting sqref="B5:B5">
    <x:cfRule type="expression" dxfId="10" priority="3">
      <x:formula>OR(B5="INCOMPLETE",B5="NOT READY",B5="PERIOD/BASIS UNCONFIRMED — re-verify inputs")</x:formula>
    </x:cfRule>
    <x:cfRule type="expression" dxfId="11" priority="4">
      <x:formula>OR(B5="KNOWN",B5="PROVISIONAL",B5="READY FOR MANAGEMENT REVIEW",B5="OFF")</x:formula>
    </x:cfRule>
  </x:conditionalFormatting>
  <x:dataValidations count="3">
    <x:dataValidation type="list" sqref="B3">
      <x:formula1>"Yes,No"</x:formula1>
    </x:dataValidation>
    <x:dataValidation type="list" sqref="C9:C18">
      <x:formula1>"Increase,Decrease"</x:formula1>
    </x:dataValidation>
    <x:dataValidation type="list" sqref="D9:D18">
      <x:formula1>"Known,Estimated,Missing"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5"/>
  <x:cols>
    <x:col min="1" max="1" width="25" hidden="0" customWidth="1"/>
    <x:col min="2" max="2" width="30" hidden="0" customWidth="1"/>
    <x:col min="3" max="3" width="18" hidden="0" customWidth="1"/>
    <x:col min="4" max="4" width="18" hidden="0" customWidth="1"/>
    <x:col min="5" max="5" width="14" hidden="0" customWidth="1"/>
    <x:col min="6" max="6" width="14" hidden="0" customWidth="1"/>
    <x:col min="7" max="7" width="16" hidden="0" customWidth="1"/>
    <x:col min="8" max="8" width="30" hidden="0" customWidth="1"/>
    <x:col min="9" max="9" width="18" hidden="0" customWidth="1"/>
    <x:col min="10" max="10" width="16" hidden="0" customWidth="1"/>
  </x:cols>
  <x:sheetData>
    <x:row r="1" ht="28" customHeight="1">
      <x:c r="A1" s="52" t="str">
        <x:v>Profit in Bloom — Forward / Renewal Economics</x:v>
      </x:c>
      <x:c r="B1" s="52"/>
      <x:c r="C1" s="52"/>
      <x:c r="D1" s="52"/>
      <x:c r="E1" s="52"/>
      <x:c r="F1" s="52"/>
      <x:c r="G1" s="52"/>
      <x:c r="H1" s="52"/>
      <x:c r="I1" s="52"/>
      <x:c r="J1" s="52"/>
    </x:row>
    <x:row r="2">
      <x:c r="A2" s="22"/>
      <x:c r="B2" s="22"/>
      <x:c r="C2" s="22"/>
      <x:c r="D2" s="22"/>
      <x:c r="E2" s="22"/>
      <x:c r="F2" s="22"/>
      <x:c r="G2" s="22"/>
      <x:c r="H2" s="22"/>
      <x:c r="I2" s="22"/>
      <x:c r="J2" s="22"/>
    </x:row>
    <x:row r="3">
      <x:c r="A3" s="32" t="str">
        <x:v>Forward renewal revenue and context</x:v>
      </x:c>
      <x:c r="B3" s="32"/>
      <x:c r="C3" s="32"/>
      <x:c r="D3" s="32"/>
      <x:c r="E3" s="22"/>
      <x:c r="F3" s="22"/>
      <x:c r="G3" s="22"/>
      <x:c r="H3" s="22"/>
      <x:c r="I3" s="22"/>
      <x:c r="J3" s="22"/>
    </x:row>
    <x:row r="4">
      <x:c r="A4" s="32" t="str">
        <x:v>Field</x:v>
      </x:c>
      <x:c r="B4" s="32" t="str">
        <x:v>Value</x:v>
      </x:c>
      <x:c r="C4" s="32" t="str">
        <x:v>Data Quality</x:v>
      </x:c>
      <x:c r="D4" s="32" t="str">
        <x:v>Assumption / Source</x:v>
      </x:c>
      <x:c r="E4" s="22"/>
      <x:c r="F4" s="20" t="str">
        <x:v>Forward Revenue State</x:v>
      </x:c>
      <x:c r="G4" s="53" t="str">
        <x:f>IF(OR(NOT(ISNUMBER(B5)),B5&lt;0,NOT(OR(C5="Known",C5="Estimated")),AND(C5="Estimated",D5="")),"INCOMPLETE",IF(C5="Estimated","PROVISIONAL","KNOWN"))</x:f>
        <x:v>INCOMPLETE</x:v>
      </x:c>
      <x:c r="H4" s="22"/>
      <x:c r="I4" s="22"/>
      <x:c r="J4" s="22"/>
    </x:row>
    <x:row r="5">
      <x:c r="A5" s="22" t="str">
        <x:v>Proposed Renewal Revenue</x:v>
      </x:c>
      <x:c r="B5" s="54" t="str"/>
      <x:c r="C5" s="55" t="str"/>
      <x:c r="D5" s="55" t="str"/>
      <x:c r="E5" s="22"/>
      <x:c r="F5" s="20" t="str">
        <x:v>Forward Setup State</x:v>
      </x:c>
      <x:c r="G5" s="53" t="str">
        <x:f>'Setup &amp; Scope'!B23</x:f>
        <x:v>INCOMPLETE</x:v>
      </x:c>
      <x:c r="H5" s="22"/>
      <x:c r="I5" s="22"/>
      <x:c r="J5" s="22"/>
    </x:row>
    <x:row r="6">
      <x:c r="A6" s="22" t="str">
        <x:v>Expected Service Frequency / Scope Change</x:v>
      </x:c>
      <x:c r="B6" s="55" t="str"/>
      <x:c r="C6" s="55" t="str"/>
      <x:c r="D6" s="55" t="str"/>
      <x:c r="E6" s="22"/>
      <x:c r="F6" s="20" t="str">
        <x:v>Forward Cost-Table Confirmation</x:v>
      </x:c>
      <x:c r="G6" s="53" t="n">
        <x:f>B11</x:f>
        <x:v>0</x:v>
      </x:c>
      <x:c r="H6" s="22"/>
      <x:c r="I6" s="22"/>
      <x:c r="J6" s="22"/>
    </x:row>
    <x:row r="7">
      <x:c r="A7" s="22" t="str">
        <x:v>Expected Productive Labor Hours</x:v>
      </x:c>
      <x:c r="B7" s="57" t="str"/>
      <x:c r="C7" s="55" t="str"/>
      <x:c r="D7" s="55" t="str"/>
      <x:c r="E7" s="22"/>
      <x:c r="F7" s="20" t="str">
        <x:v>Forward View State</x:v>
      </x:c>
      <x:c r="G7" s="53" t="str">
        <x:f>IF(OR(G5&lt;&gt;"KNOWN",G4="INCOMPLETE",B11&lt;&gt;"Yes",COUNTIF(J14:J28,"INCOMPLETE")&gt;0),"INCOMPLETE",IF(OR(G4="PROVISIONAL",COUNTIF(J14:J28,"PROVISIONAL")&gt;0),"PROVISIONAL","KNOWN"))</x:f>
        <x:v>INCOMPLETE</x:v>
      </x:c>
      <x:c r="H7" s="22"/>
      <x:c r="I7" s="22"/>
      <x:c r="J7" s="22"/>
    </x:row>
    <x:row r="8">
      <x:c r="A8" s="22" t="str">
        <x:v>Known Scope Additions / Deletions</x:v>
      </x:c>
      <x:c r="B8" s="55" t="str"/>
      <x:c r="C8" s="55" t="str"/>
      <x:c r="D8" s="55" t="str"/>
      <x:c r="E8" s="22"/>
      <x:c r="F8" s="20" t="str">
        <x:v>Renewal Readiness</x:v>
      </x:c>
      <x:c r="G8" s="53" t="str">
        <x:f>IF(G7="INCOMPLETE","NOT READY",IF(G7="PROVISIONAL","PROVISIONAL","READY FOR MANAGEMENT REVIEW"))</x:f>
        <x:v>NOT READY</x:v>
      </x:c>
      <x:c r="H8" s="22"/>
      <x:c r="I8" s="22"/>
      <x:c r="J8" s="22"/>
    </x:row>
    <x:row r="9">
      <x:c r="A9" s="22"/>
      <x:c r="B9" s="22"/>
      <x:c r="C9" s="22"/>
      <x:c r="D9" s="22"/>
      <x:c r="E9" s="22"/>
      <x:c r="F9" s="22"/>
      <x:c r="G9" s="22"/>
      <x:c r="H9" s="22"/>
      <x:c r="I9" s="22"/>
      <x:c r="J9" s="22"/>
    </x:row>
    <x:row r="10">
      <x:c r="A10" s="32" t="str">
        <x:v>Expected directly traceable renewal costs</x:v>
      </x:c>
      <x:c r="B10" s="32"/>
      <x:c r="C10" s="32"/>
      <x:c r="D10" s="32"/>
      <x:c r="E10" s="32"/>
      <x:c r="F10" s="32"/>
      <x:c r="G10" s="32"/>
      <x:c r="H10" s="32"/>
      <x:c r="I10" s="32"/>
      <x:c r="J10" s="32"/>
    </x:row>
    <x:row r="11">
      <x:c r="A11" s="20" t="str">
        <x:v>All Expected Renewal Traceable Costs Entered?</x:v>
      </x:c>
      <x:c r="B11" s="21" t="str"/>
      <x:c r="C11" s="22"/>
      <x:c r="D11" s="22"/>
      <x:c r="E11" s="22"/>
      <x:c r="F11" s="22"/>
      <x:c r="G11" s="22"/>
      <x:c r="H11" s="22"/>
      <x:c r="I11" s="22"/>
      <x:c r="J11" s="22"/>
    </x:row>
    <x:row r="12">
      <x:c r="A12" s="22"/>
      <x:c r="B12" s="22"/>
      <x:c r="C12" s="22"/>
      <x:c r="D12" s="22"/>
      <x:c r="E12" s="22"/>
      <x:c r="F12" s="22"/>
      <x:c r="G12" s="22"/>
      <x:c r="H12" s="22"/>
      <x:c r="I12" s="22"/>
      <x:c r="J12" s="22"/>
    </x:row>
    <x:row r="13">
      <x:c r="A13" s="32" t="str">
        <x:v>Cost Category</x:v>
      </x:c>
      <x:c r="B13" s="32" t="str">
        <x:v>Cost Element / Description</x:v>
      </x:c>
      <x:c r="C13" s="32" t="str">
        <x:v>Basis</x:v>
      </x:c>
      <x:c r="D13" s="32" t="str">
        <x:v>Direct Amount</x:v>
      </x:c>
      <x:c r="E13" s="32" t="str">
        <x:v>Quantity</x:v>
      </x:c>
      <x:c r="F13" s="32" t="str">
        <x:v>Rate</x:v>
      </x:c>
      <x:c r="G13" s="32" t="str">
        <x:v>Data Quality</x:v>
      </x:c>
      <x:c r="H13" s="32" t="str">
        <x:v>Assumption / Source</x:v>
      </x:c>
      <x:c r="I13" s="32" t="str">
        <x:v>Resolved Amount</x:v>
      </x:c>
      <x:c r="J13" s="32" t="str">
        <x:v>Row State</x:v>
      </x:c>
    </x:row>
    <x:row r="14">
      <x:c r="A14" s="55"/>
      <x:c r="B14" s="55"/>
      <x:c r="C14" s="55"/>
      <x:c r="D14" s="54"/>
      <x:c r="E14" s="57"/>
      <x:c r="F14" s="58"/>
      <x:c r="G14" s="55"/>
      <x:c r="H14" s="55"/>
      <x:c r="I14" s="59" t="str">
        <x:f>IF(J14="","",IF(J14="INCOMPLETE","INCOMPLETE",IF(C14="Direct Amount",D14,E14*F14)))</x:f>
      </x:c>
      <x:c r="J14" s="23" t="str">
        <x:f>IF(NOT(COUNTA(A14:H14)&gt;0),"",IF(OR(A14="",B14="",C14="",G14="",AND(C14="Direct Amount",OR(NOT(ISNUMBER(D14)),D14&lt;0)),AND(C14="Quantity × Rate",OR(NOT(ISNUMBER(E14)),E14&lt;0,NOT(ISNUMBER(F14)),F14&lt;0)),NOT(OR(G14="Known",G14="Estimated")),AND(G14="Estimated",H14="")),"INCOMPLETE",IF(G14="Estimated","PROVISIONAL","KNOWN")))</x:f>
      </x:c>
    </x:row>
    <x:row r="15">
      <x:c r="A15" s="55"/>
      <x:c r="B15" s="55"/>
      <x:c r="C15" s="55"/>
      <x:c r="D15" s="54"/>
      <x:c r="E15" s="57"/>
      <x:c r="F15" s="58"/>
      <x:c r="G15" s="55"/>
      <x:c r="H15" s="55"/>
      <x:c r="I15" s="59" t="str">
        <x:f>IF(J15="","",IF(J15="INCOMPLETE","INCOMPLETE",IF(C15="Direct Amount",D15,E15*F15)))</x:f>
      </x:c>
      <x:c r="J15" s="23" t="str">
        <x:f>IF(NOT(COUNTA(A15:H15)&gt;0),"",IF(OR(A15="",B15="",C15="",G15="",AND(C15="Direct Amount",OR(NOT(ISNUMBER(D15)),D15&lt;0)),AND(C15="Quantity × Rate",OR(NOT(ISNUMBER(E15)),E15&lt;0,NOT(ISNUMBER(F15)),F15&lt;0)),NOT(OR(G15="Known",G15="Estimated")),AND(G15="Estimated",H15="")),"INCOMPLETE",IF(G15="Estimated","PROVISIONAL","KNOWN")))</x:f>
      </x:c>
    </x:row>
    <x:row r="16">
      <x:c r="A16" s="55"/>
      <x:c r="B16" s="55"/>
      <x:c r="C16" s="55"/>
      <x:c r="D16" s="54"/>
      <x:c r="E16" s="57"/>
      <x:c r="F16" s="58"/>
      <x:c r="G16" s="55"/>
      <x:c r="H16" s="55"/>
      <x:c r="I16" s="59" t="str">
        <x:f>IF(J16="","",IF(J16="INCOMPLETE","INCOMPLETE",IF(C16="Direct Amount",D16,E16*F16)))</x:f>
      </x:c>
      <x:c r="J16" s="23" t="str">
        <x:f>IF(NOT(COUNTA(A16:H16)&gt;0),"",IF(OR(A16="",B16="",C16="",G16="",AND(C16="Direct Amount",OR(NOT(ISNUMBER(D16)),D16&lt;0)),AND(C16="Quantity × Rate",OR(NOT(ISNUMBER(E16)),E16&lt;0,NOT(ISNUMBER(F16)),F16&lt;0)),NOT(OR(G16="Known",G16="Estimated")),AND(G16="Estimated",H16="")),"INCOMPLETE",IF(G16="Estimated","PROVISIONAL","KNOWN")))</x:f>
      </x:c>
    </x:row>
    <x:row r="17">
      <x:c r="A17" s="55"/>
      <x:c r="B17" s="55"/>
      <x:c r="C17" s="55"/>
      <x:c r="D17" s="54"/>
      <x:c r="E17" s="57"/>
      <x:c r="F17" s="58"/>
      <x:c r="G17" s="55"/>
      <x:c r="H17" s="55"/>
      <x:c r="I17" s="59" t="str">
        <x:f>IF(J17="","",IF(J17="INCOMPLETE","INCOMPLETE",IF(C17="Direct Amount",D17,E17*F17)))</x:f>
      </x:c>
      <x:c r="J17" s="23" t="str">
        <x:f>IF(NOT(COUNTA(A17:H17)&gt;0),"",IF(OR(A17="",B17="",C17="",G17="",AND(C17="Direct Amount",OR(NOT(ISNUMBER(D17)),D17&lt;0)),AND(C17="Quantity × Rate",OR(NOT(ISNUMBER(E17)),E17&lt;0,NOT(ISNUMBER(F17)),F17&lt;0)),NOT(OR(G17="Known",G17="Estimated")),AND(G17="Estimated",H17="")),"INCOMPLETE",IF(G17="Estimated","PROVISIONAL","KNOWN")))</x:f>
      </x:c>
    </x:row>
    <x:row r="18">
      <x:c r="A18" s="55"/>
      <x:c r="B18" s="55"/>
      <x:c r="C18" s="55"/>
      <x:c r="D18" s="54"/>
      <x:c r="E18" s="57"/>
      <x:c r="F18" s="58"/>
      <x:c r="G18" s="55"/>
      <x:c r="H18" s="55"/>
      <x:c r="I18" s="59" t="str">
        <x:f>IF(J18="","",IF(J18="INCOMPLETE","INCOMPLETE",IF(C18="Direct Amount",D18,E18*F18)))</x:f>
      </x:c>
      <x:c r="J18" s="23" t="str">
        <x:f>IF(NOT(COUNTA(A18:H18)&gt;0),"",IF(OR(A18="",B18="",C18="",G18="",AND(C18="Direct Amount",OR(NOT(ISNUMBER(D18)),D18&lt;0)),AND(C18="Quantity × Rate",OR(NOT(ISNUMBER(E18)),E18&lt;0,NOT(ISNUMBER(F18)),F18&lt;0)),NOT(OR(G18="Known",G18="Estimated")),AND(G18="Estimated",H18="")),"INCOMPLETE",IF(G18="Estimated","PROVISIONAL","KNOWN")))</x:f>
      </x:c>
    </x:row>
    <x:row r="19">
      <x:c r="A19" s="55"/>
      <x:c r="B19" s="55"/>
      <x:c r="C19" s="55"/>
      <x:c r="D19" s="54"/>
      <x:c r="E19" s="57"/>
      <x:c r="F19" s="58"/>
      <x:c r="G19" s="55"/>
      <x:c r="H19" s="55"/>
      <x:c r="I19" s="59" t="str">
        <x:f>IF(J19="","",IF(J19="INCOMPLETE","INCOMPLETE",IF(C19="Direct Amount",D19,E19*F19)))</x:f>
      </x:c>
      <x:c r="J19" s="23" t="str">
        <x:f>IF(NOT(COUNTA(A19:H19)&gt;0),"",IF(OR(A19="",B19="",C19="",G19="",AND(C19="Direct Amount",OR(NOT(ISNUMBER(D19)),D19&lt;0)),AND(C19="Quantity × Rate",OR(NOT(ISNUMBER(E19)),E19&lt;0,NOT(ISNUMBER(F19)),F19&lt;0)),NOT(OR(G19="Known",G19="Estimated")),AND(G19="Estimated",H19="")),"INCOMPLETE",IF(G19="Estimated","PROVISIONAL","KNOWN")))</x:f>
      </x:c>
    </x:row>
    <x:row r="20">
      <x:c r="A20" s="55"/>
      <x:c r="B20" s="55"/>
      <x:c r="C20" s="55"/>
      <x:c r="D20" s="54"/>
      <x:c r="E20" s="57"/>
      <x:c r="F20" s="58"/>
      <x:c r="G20" s="55"/>
      <x:c r="H20" s="55"/>
      <x:c r="I20" s="59" t="str">
        <x:f>IF(J20="","",IF(J20="INCOMPLETE","INCOMPLETE",IF(C20="Direct Amount",D20,E20*F20)))</x:f>
      </x:c>
      <x:c r="J20" s="23" t="str">
        <x:f>IF(NOT(COUNTA(A20:H20)&gt;0),"",IF(OR(A20="",B20="",C20="",G20="",AND(C20="Direct Amount",OR(NOT(ISNUMBER(D20)),D20&lt;0)),AND(C20="Quantity × Rate",OR(NOT(ISNUMBER(E20)),E20&lt;0,NOT(ISNUMBER(F20)),F20&lt;0)),NOT(OR(G20="Known",G20="Estimated")),AND(G20="Estimated",H20="")),"INCOMPLETE",IF(G20="Estimated","PROVISIONAL","KNOWN")))</x:f>
      </x:c>
    </x:row>
    <x:row r="21">
      <x:c r="A21" s="55"/>
      <x:c r="B21" s="55"/>
      <x:c r="C21" s="55"/>
      <x:c r="D21" s="54"/>
      <x:c r="E21" s="57"/>
      <x:c r="F21" s="58"/>
      <x:c r="G21" s="55"/>
      <x:c r="H21" s="55"/>
      <x:c r="I21" s="59" t="str">
        <x:f>IF(J21="","",IF(J21="INCOMPLETE","INCOMPLETE",IF(C21="Direct Amount",D21,E21*F21)))</x:f>
      </x:c>
      <x:c r="J21" s="23" t="str">
        <x:f>IF(NOT(COUNTA(A21:H21)&gt;0),"",IF(OR(A21="",B21="",C21="",G21="",AND(C21="Direct Amount",OR(NOT(ISNUMBER(D21)),D21&lt;0)),AND(C21="Quantity × Rate",OR(NOT(ISNUMBER(E21)),E21&lt;0,NOT(ISNUMBER(F21)),F21&lt;0)),NOT(OR(G21="Known",G21="Estimated")),AND(G21="Estimated",H21="")),"INCOMPLETE",IF(G21="Estimated","PROVISIONAL","KNOWN")))</x:f>
      </x:c>
    </x:row>
    <x:row r="22">
      <x:c r="A22" s="55"/>
      <x:c r="B22" s="55"/>
      <x:c r="C22" s="55"/>
      <x:c r="D22" s="54"/>
      <x:c r="E22" s="57"/>
      <x:c r="F22" s="58"/>
      <x:c r="G22" s="55"/>
      <x:c r="H22" s="55"/>
      <x:c r="I22" s="59" t="str">
        <x:f>IF(J22="","",IF(J22="INCOMPLETE","INCOMPLETE",IF(C22="Direct Amount",D22,E22*F22)))</x:f>
      </x:c>
      <x:c r="J22" s="23" t="str">
        <x:f>IF(NOT(COUNTA(A22:H22)&gt;0),"",IF(OR(A22="",B22="",C22="",G22="",AND(C22="Direct Amount",OR(NOT(ISNUMBER(D22)),D22&lt;0)),AND(C22="Quantity × Rate",OR(NOT(ISNUMBER(E22)),E22&lt;0,NOT(ISNUMBER(F22)),F22&lt;0)),NOT(OR(G22="Known",G22="Estimated")),AND(G22="Estimated",H22="")),"INCOMPLETE",IF(G22="Estimated","PROVISIONAL","KNOWN")))</x:f>
      </x:c>
    </x:row>
    <x:row r="23">
      <x:c r="A23" s="55"/>
      <x:c r="B23" s="55"/>
      <x:c r="C23" s="55"/>
      <x:c r="D23" s="54"/>
      <x:c r="E23" s="57"/>
      <x:c r="F23" s="58"/>
      <x:c r="G23" s="55"/>
      <x:c r="H23" s="55"/>
      <x:c r="I23" s="59" t="str">
        <x:f>IF(J23="","",IF(J23="INCOMPLETE","INCOMPLETE",IF(C23="Direct Amount",D23,E23*F23)))</x:f>
      </x:c>
      <x:c r="J23" s="23" t="str">
        <x:f>IF(NOT(COUNTA(A23:H23)&gt;0),"",IF(OR(A23="",B23="",C23="",G23="",AND(C23="Direct Amount",OR(NOT(ISNUMBER(D23)),D23&lt;0)),AND(C23="Quantity × Rate",OR(NOT(ISNUMBER(E23)),E23&lt;0,NOT(ISNUMBER(F23)),F23&lt;0)),NOT(OR(G23="Known",G23="Estimated")),AND(G23="Estimated",H23="")),"INCOMPLETE",IF(G23="Estimated","PROVISIONAL","KNOWN")))</x:f>
      </x:c>
    </x:row>
    <x:row r="24">
      <x:c r="A24" s="55"/>
      <x:c r="B24" s="55"/>
      <x:c r="C24" s="55"/>
      <x:c r="D24" s="54"/>
      <x:c r="E24" s="57"/>
      <x:c r="F24" s="58"/>
      <x:c r="G24" s="55"/>
      <x:c r="H24" s="55"/>
      <x:c r="I24" s="59" t="str">
        <x:f>IF(J24="","",IF(J24="INCOMPLETE","INCOMPLETE",IF(C24="Direct Amount",D24,E24*F24)))</x:f>
      </x:c>
      <x:c r="J24" s="23" t="str">
        <x:f>IF(NOT(COUNTA(A24:H24)&gt;0),"",IF(OR(A24="",B24="",C24="",G24="",AND(C24="Direct Amount",OR(NOT(ISNUMBER(D24)),D24&lt;0)),AND(C24="Quantity × Rate",OR(NOT(ISNUMBER(E24)),E24&lt;0,NOT(ISNUMBER(F24)),F24&lt;0)),NOT(OR(G24="Known",G24="Estimated")),AND(G24="Estimated",H24="")),"INCOMPLETE",IF(G24="Estimated","PROVISIONAL","KNOWN")))</x:f>
      </x:c>
    </x:row>
    <x:row r="25">
      <x:c r="A25" s="55"/>
      <x:c r="B25" s="55"/>
      <x:c r="C25" s="55"/>
      <x:c r="D25" s="54"/>
      <x:c r="E25" s="57"/>
      <x:c r="F25" s="58"/>
      <x:c r="G25" s="55"/>
      <x:c r="H25" s="55"/>
      <x:c r="I25" s="59" t="str">
        <x:f>IF(J25="","",IF(J25="INCOMPLETE","INCOMPLETE",IF(C25="Direct Amount",D25,E25*F25)))</x:f>
      </x:c>
      <x:c r="J25" s="23" t="str">
        <x:f>IF(NOT(COUNTA(A25:H25)&gt;0),"",IF(OR(A25="",B25="",C25="",G25="",AND(C25="Direct Amount",OR(NOT(ISNUMBER(D25)),D25&lt;0)),AND(C25="Quantity × Rate",OR(NOT(ISNUMBER(E25)),E25&lt;0,NOT(ISNUMBER(F25)),F25&lt;0)),NOT(OR(G25="Known",G25="Estimated")),AND(G25="Estimated",H25="")),"INCOMPLETE",IF(G25="Estimated","PROVISIONAL","KNOWN")))</x:f>
      </x:c>
    </x:row>
    <x:row r="26">
      <x:c r="A26" s="55"/>
      <x:c r="B26" s="55"/>
      <x:c r="C26" s="55"/>
      <x:c r="D26" s="54"/>
      <x:c r="E26" s="57"/>
      <x:c r="F26" s="58"/>
      <x:c r="G26" s="55"/>
      <x:c r="H26" s="55"/>
      <x:c r="I26" s="59" t="str">
        <x:f>IF(J26="","",IF(J26="INCOMPLETE","INCOMPLETE",IF(C26="Direct Amount",D26,E26*F26)))</x:f>
      </x:c>
      <x:c r="J26" s="23" t="str">
        <x:f>IF(NOT(COUNTA(A26:H26)&gt;0),"",IF(OR(A26="",B26="",C26="",G26="",AND(C26="Direct Amount",OR(NOT(ISNUMBER(D26)),D26&lt;0)),AND(C26="Quantity × Rate",OR(NOT(ISNUMBER(E26)),E26&lt;0,NOT(ISNUMBER(F26)),F26&lt;0)),NOT(OR(G26="Known",G26="Estimated")),AND(G26="Estimated",H26="")),"INCOMPLETE",IF(G26="Estimated","PROVISIONAL","KNOWN")))</x:f>
      </x:c>
    </x:row>
    <x:row r="27">
      <x:c r="A27" s="55"/>
      <x:c r="B27" s="55"/>
      <x:c r="C27" s="55"/>
      <x:c r="D27" s="54"/>
      <x:c r="E27" s="57"/>
      <x:c r="F27" s="58"/>
      <x:c r="G27" s="55"/>
      <x:c r="H27" s="55"/>
      <x:c r="I27" s="59" t="str">
        <x:f>IF(J27="","",IF(J27="INCOMPLETE","INCOMPLETE",IF(C27="Direct Amount",D27,E27*F27)))</x:f>
      </x:c>
      <x:c r="J27" s="23" t="str">
        <x:f>IF(NOT(COUNTA(A27:H27)&gt;0),"",IF(OR(A27="",B27="",C27="",G27="",AND(C27="Direct Amount",OR(NOT(ISNUMBER(D27)),D27&lt;0)),AND(C27="Quantity × Rate",OR(NOT(ISNUMBER(E27)),E27&lt;0,NOT(ISNUMBER(F27)),F27&lt;0)),NOT(OR(G27="Known",G27="Estimated")),AND(G27="Estimated",H27="")),"INCOMPLETE",IF(G27="Estimated","PROVISIONAL","KNOWN")))</x:f>
      </x:c>
    </x:row>
    <x:row r="28">
      <x:c r="A28" s="55"/>
      <x:c r="B28" s="55"/>
      <x:c r="C28" s="55"/>
      <x:c r="D28" s="54"/>
      <x:c r="E28" s="57"/>
      <x:c r="F28" s="58"/>
      <x:c r="G28" s="55"/>
      <x:c r="H28" s="55"/>
      <x:c r="I28" s="59" t="str">
        <x:f>IF(J28="","",IF(J28="INCOMPLETE","INCOMPLETE",IF(C28="Direct Amount",D28,E28*F28)))</x:f>
      </x:c>
      <x:c r="J28" s="23" t="str">
        <x:f>IF(NOT(COUNTA(A28:H28)&gt;0),"",IF(OR(A28="",B28="",C28="",G28="",AND(C28="Direct Amount",OR(NOT(ISNUMBER(D28)),D28&lt;0)),AND(C28="Quantity × Rate",OR(NOT(ISNUMBER(E28)),E28&lt;0,NOT(ISNUMBER(F28)),F28&lt;0)),NOT(OR(G28="Known",G28="Estimated")),AND(G28="Estimated",H28="")),"INCOMPLETE",IF(G28="Estimated","PROVISIONAL","KNOWN")))</x:f>
      </x:c>
    </x:row>
    <x:row r="29">
      <x:c r="A29" s="22"/>
      <x:c r="B29" s="22"/>
      <x:c r="C29" s="22"/>
      <x:c r="D29" s="22"/>
      <x:c r="E29" s="22"/>
      <x:c r="F29" s="22"/>
      <x:c r="G29" s="22"/>
      <x:c r="H29" s="22"/>
      <x:c r="I29" s="22"/>
      <x:c r="J29" s="22"/>
    </x:row>
    <x:row r="30">
      <x:c r="A30" s="32" t="str">
        <x:v>Forward results</x:v>
      </x:c>
      <x:c r="B30" s="32"/>
      <x:c r="C30" s="32"/>
      <x:c r="D30" s="32"/>
      <x:c r="E30" s="22"/>
      <x:c r="F30" s="22"/>
      <x:c r="G30" s="22"/>
      <x:c r="H30" s="22"/>
      <x:c r="I30" s="22"/>
      <x:c r="J30" s="22"/>
    </x:row>
    <x:row r="31">
      <x:c r="A31" s="20" t="str">
        <x:v>Forward View State</x:v>
      </x:c>
      <x:c r="B31" s="53" t="str">
        <x:f>G7</x:f>
        <x:v>INCOMPLETE</x:v>
      </x:c>
      <x:c r="C31" s="22"/>
      <x:c r="D31" s="22"/>
      <x:c r="E31" s="22"/>
      <x:c r="F31" s="22"/>
      <x:c r="G31" s="22"/>
      <x:c r="H31" s="22"/>
      <x:c r="I31" s="22"/>
      <x:c r="J31" s="22"/>
    </x:row>
    <x:row r="32">
      <x:c r="A32" s="20" t="str">
        <x:v>Forward Expected Traceable Cost</x:v>
      </x:c>
      <x:c r="B32" s="56" t="str">
        <x:f>IF(B31="INCOMPLETE","INCOMPLETE",SUM(I14:I28))</x:f>
        <x:v>INCOMPLETE</x:v>
      </x:c>
      <x:c r="C32" s="22"/>
      <x:c r="D32" s="22"/>
      <x:c r="E32" s="22"/>
      <x:c r="F32" s="22"/>
      <x:c r="G32" s="22"/>
      <x:c r="H32" s="22"/>
      <x:c r="I32" s="22"/>
      <x:c r="J32" s="22"/>
    </x:row>
    <x:row r="33">
      <x:c r="A33" s="20" t="str">
        <x:v>Proposed Renewal Revenue</x:v>
      </x:c>
      <x:c r="B33" s="56" t="str">
        <x:f>IF(B31="INCOMPLETE","INCOMPLETE",B5)</x:f>
        <x:v>INCOMPLETE</x:v>
      </x:c>
      <x:c r="C33" s="22"/>
      <x:c r="D33" s="22"/>
      <x:c r="E33" s="22"/>
      <x:c r="F33" s="22"/>
      <x:c r="G33" s="22"/>
      <x:c r="H33" s="22"/>
      <x:c r="I33" s="22"/>
      <x:c r="J33" s="22"/>
    </x:row>
    <x:row r="34">
      <x:c r="A34" s="20" t="str">
        <x:v>Forward Expected Contribution</x:v>
      </x:c>
      <x:c r="B34" s="56" t="str">
        <x:f>IF(B31="INCOMPLETE","INCOMPLETE",B33-B32)</x:f>
        <x:v>INCOMPLETE</x:v>
      </x:c>
      <x:c r="C34" s="22"/>
      <x:c r="D34" s="22"/>
      <x:c r="E34" s="22"/>
      <x:c r="F34" s="22"/>
      <x:c r="G34" s="22"/>
      <x:c r="H34" s="22"/>
      <x:c r="I34" s="22"/>
      <x:c r="J34" s="22"/>
    </x:row>
    <x:row r="35">
      <x:c r="A35" s="20" t="str">
        <x:v>Forward Expected Contribution Rate</x:v>
      </x:c>
      <x:c r="B35" s="60" t="str">
        <x:f>IF(B31="INCOMPLETE","INCOMPLETE",IF(B33=0,"n/a (no revenue)",B34/B33))</x:f>
        <x:v>INCOMPLETE</x:v>
      </x:c>
      <x:c r="C35" s="22"/>
      <x:c r="D35" s="22"/>
      <x:c r="E35" s="22"/>
      <x:c r="F35" s="22"/>
      <x:c r="G35" s="22"/>
      <x:c r="H35" s="22"/>
      <x:c r="I35" s="22"/>
      <x:c r="J35" s="22"/>
    </x:row>
    <x:row r="36">
      <x:c r="A36" s="20" t="str">
        <x:v>Renewal Readiness</x:v>
      </x:c>
      <x:c r="B36" s="53" t="str">
        <x:f>IF(B31="INCOMPLETE","NOT READY",IF(B31="PROVISIONAL","PROVISIONAL","READY FOR MANAGEMENT REVIEW"))</x:f>
        <x:v>NOT READY</x:v>
      </x:c>
      <x:c r="C36" s="22"/>
      <x:c r="D36" s="22"/>
      <x:c r="E36" s="22"/>
      <x:c r="F36" s="22"/>
      <x:c r="G36" s="22"/>
      <x:c r="H36" s="22"/>
      <x:c r="I36" s="22"/>
      <x:c r="J36" s="22"/>
    </x:row>
  </x:sheetData>
  <x:mergeCells>
    <x:mergeCell ref="A1:J1"/>
    <x:mergeCell ref="A3:D3"/>
    <x:mergeCell ref="A10:J10"/>
    <x:mergeCell ref="A30:D30"/>
  </x:mergeCells>
  <x:conditionalFormatting sqref="J14:J28">
    <x:cfRule type="expression" dxfId="12" priority="1">
      <x:formula>OR(J14="INCOMPLETE",J14="NOT READY",J14="PERIOD/BASIS UNCONFIRMED — re-verify inputs")</x:formula>
    </x:cfRule>
    <x:cfRule type="expression" dxfId="13" priority="2">
      <x:formula>OR(J14="KNOWN",J14="PROVISIONAL",J14="READY FOR MANAGEMENT REVIEW",J14="OFF")</x:formula>
    </x:cfRule>
  </x:conditionalFormatting>
  <x:conditionalFormatting sqref="B31:B31">
    <x:cfRule type="expression" dxfId="14" priority="3">
      <x:formula>OR(B31="INCOMPLETE",B31="NOT READY",B31="PERIOD/BASIS UNCONFIRMED — re-verify inputs")</x:formula>
    </x:cfRule>
    <x:cfRule type="expression" dxfId="15" priority="4">
      <x:formula>OR(B31="KNOWN",B31="PROVISIONAL",B31="READY FOR MANAGEMENT REVIEW",B31="OFF")</x:formula>
    </x:cfRule>
  </x:conditionalFormatting>
  <x:conditionalFormatting sqref="B36:B36">
    <x:cfRule type="expression" dxfId="16" priority="5">
      <x:formula>OR(B36="INCOMPLETE",B36="NOT READY",B36="PERIOD/BASIS UNCONFIRMED — re-verify inputs")</x:formula>
    </x:cfRule>
    <x:cfRule type="expression" dxfId="17" priority="6">
      <x:formula>OR(B36="KNOWN",B36="PROVISIONAL",B36="READY FOR MANAGEMENT REVIEW",B36="OFF")</x:formula>
    </x:cfRule>
  </x:conditionalFormatting>
  <x:dataValidations count="5">
    <x:dataValidation type="list" sqref="C5">
      <x:formula1>"Known,Estimated,Missing"</x:formula1>
    </x:dataValidation>
    <x:dataValidation type="list" sqref="B11">
      <x:formula1>"Yes,No"</x:formula1>
    </x:dataValidation>
    <x:dataValidation type="list" sqref="A14:A28">
      <x:formula1>"Productive Field Labor,Materials,Subcontractors,Equipment,Disposal / Hauling,Travel / Mobilization,Unapproved Extra Work / Scope Leakage,Other"</x:formula1>
    </x:dataValidation>
    <x:dataValidation type="list" sqref="C14:C28">
      <x:formula1>"Direct Amount,Quantity × Rate"</x:formula1>
    </x:dataValidation>
    <x:dataValidation type="list" sqref="G14:G28">
      <x:formula1>"Known,Estimated,Missing"</x:formula1>
    </x:dataValidation>
  </x:dataValidation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defaultRowHeight="15"/>
  <x:cols>
    <x:col min="1" max="1" width="52" hidden="0" customWidth="1"/>
    <x:col min="2" max="2" width="28" hidden="0" customWidth="1"/>
    <x:col min="3" max="3" width="18" hidden="0" customWidth="1"/>
    <x:col min="4" max="4" width="42" hidden="0" customWidth="1"/>
  </x:cols>
  <x:sheetData>
    <x:row r="1" ht="28" customHeight="1">
      <x:c r="A1" s="52" t="str">
        <x:v>Profit in Bloom — Optional Target &amp; Overhead Views</x:v>
      </x:c>
      <x:c r="B1" s="52"/>
      <x:c r="C1" s="52"/>
      <x:c r="D1" s="52"/>
    </x:row>
    <x:row r="2">
      <x:c r="A2" s="22"/>
      <x:c r="B2" s="22"/>
      <x:c r="C2" s="22"/>
      <x:c r="D2" s="22"/>
    </x:row>
    <x:row r="3">
      <x:c r="A3" s="32" t="str">
        <x:v>Company target (optional)</x:v>
      </x:c>
      <x:c r="B3" s="32"/>
      <x:c r="C3" s="32"/>
      <x:c r="D3" s="32"/>
    </x:row>
    <x:row r="4">
      <x:c r="A4" s="20" t="str">
        <x:v>Use Company Target?</x:v>
      </x:c>
      <x:c r="B4" s="21" t="str">
        <x:v>No</x:v>
      </x:c>
      <x:c r="C4" s="22"/>
      <x:c r="D4" s="22"/>
    </x:row>
    <x:row r="5">
      <x:c r="A5" s="20" t="str">
        <x:v>Target Type</x:v>
      </x:c>
      <x:c r="B5" s="21" t="str"/>
      <x:c r="C5" s="22"/>
      <x:c r="D5" s="22"/>
    </x:row>
    <x:row r="6">
      <x:c r="A6" s="20" t="str">
        <x:v>Target Contribution Dollars</x:v>
      </x:c>
      <x:c r="B6" s="74" t="str"/>
      <x:c r="C6" s="22"/>
      <x:c r="D6" s="22"/>
    </x:row>
    <x:row r="7">
      <x:c r="A7" s="20" t="str">
        <x:v>Target Contribution Rate</x:v>
      </x:c>
      <x:c r="B7" s="75" t="str"/>
      <x:c r="C7" s="22"/>
      <x:c r="D7" s="22"/>
    </x:row>
    <x:row r="8">
      <x:c r="A8" s="20" t="str">
        <x:v>Target State</x:v>
      </x:c>
      <x:c r="B8" s="53" t="str">
        <x:f>IF(B4="No","OFF",IF(B4&lt;&gt;"Yes","INCOMPLETE",IF(OR('Forward Renewal'!B31="INCOMPLETE",B5="",AND(B5="Contribution Dollars",NOT(ISNUMBER(B6))),AND(B5="Contribution Rate",OR(NOT(ISNUMBER(B7)),NOT(ISNUMBER('Forward Renewal'!B35))))),"INCOMPLETE",IF('Forward Renewal'!B31="PROVISIONAL","PROVISIONAL","KNOWN"))))</x:f>
        <x:v>OFF</x:v>
      </x:c>
      <x:c r="C8" s="22"/>
      <x:c r="D8" s="22"/>
    </x:row>
    <x:row r="9">
      <x:c r="A9" s="20" t="str">
        <x:v>Selected Target</x:v>
      </x:c>
      <x:c r="B9" s="53" t="str">
        <x:f>IF(NOT(OR(B8="KNOWN",B8="PROVISIONAL")),"",IF(B5="Contribution Dollars",TEXT(B6,"$#,##0"),TEXT(B7,"0.0%")))</x:f>
      </x:c>
      <x:c r="C9" s="22"/>
      <x:c r="D9" s="22"/>
    </x:row>
    <x:row r="10">
      <x:c r="A10" s="20" t="str">
        <x:v>Gap to Target</x:v>
      </x:c>
      <x:c r="B10" s="82" t="str">
        <x:f>IF(NOT(OR(B8="KNOWN",B8="PROVISIONAL")),"",IF(B5="Contribution Dollars",TEXT('Forward Renewal'!B34-B6,"$#,##0"),TEXT(('Forward Renewal'!B35-B7)*100,"0.0")&amp;" pp"))</x:f>
      </x:c>
      <x:c r="C10" s="22"/>
      <x:c r="D10" s="22"/>
    </x:row>
    <x:row r="11">
      <x:c r="A11" s="22"/>
      <x:c r="B11" s="22"/>
      <x:c r="C11" s="22"/>
      <x:c r="D11" s="22"/>
    </x:row>
    <x:row r="12">
      <x:c r="A12" s="32" t="str">
        <x:v>Company-approved overhead recovery (optional secondary view)</x:v>
      </x:c>
      <x:c r="B12" s="32"/>
      <x:c r="C12" s="32"/>
      <x:c r="D12" s="32"/>
    </x:row>
    <x:row r="13">
      <x:c r="A13" s="32" t="str">
        <x:v>Field</x:v>
      </x:c>
      <x:c r="B13" s="32" t="str">
        <x:v>Value / Selection</x:v>
      </x:c>
      <x:c r="C13" s="32" t="str">
        <x:v>Data Quality</x:v>
      </x:c>
      <x:c r="D13" s="32" t="str">
        <x:v>Assumption / Source</x:v>
      </x:c>
    </x:row>
    <x:row r="14">
      <x:c r="A14" s="20" t="str">
        <x:v>Include Company-Approved Overhead Recovery?</x:v>
      </x:c>
      <x:c r="B14" s="21" t="str">
        <x:v>No</x:v>
      </x:c>
      <x:c r="C14" s="21" t="str"/>
      <x:c r="D14" s="21" t="str"/>
    </x:row>
    <x:row r="15">
      <x:c r="A15" s="20" t="str">
        <x:v>Apply Historical Overhead Recovery?</x:v>
      </x:c>
      <x:c r="B15" s="21" t="str"/>
      <x:c r="C15" s="21" t="str"/>
      <x:c r="D15" s="21" t="str"/>
    </x:row>
    <x:row r="16">
      <x:c r="A16" s="20" t="str">
        <x:v>Historical Overhead Recovery Amount</x:v>
      </x:c>
      <x:c r="B16" s="74" t="str"/>
      <x:c r="C16" s="21" t="str"/>
      <x:c r="D16" s="21" t="str"/>
    </x:row>
    <x:row r="17">
      <x:c r="A17" s="20" t="str">
        <x:v>Historical Overhead State</x:v>
      </x:c>
      <x:c r="B17" s="56" t="str">
        <x:f>IF(B14="No","OFF",IF(B14&lt;&gt;"Yes","INCOMPLETE",IF(B15="No","OFF",IF(B15&lt;&gt;"Yes","INCOMPLETE",IF(OR('Historical Economics'!B33="INCOMPLETE",NOT(ISNUMBER(B16)),B16&lt;0,NOT(OR(C16="Known",C16="Estimated")),AND(C16="Estimated",D16="")),"INCOMPLETE",IF(OR('Historical Economics'!B33="PROVISIONAL",C16="Estimated"),"PROVISIONAL","KNOWN"))))))</x:f>
        <x:v>OFF</x:v>
      </x:c>
      <x:c r="C17" s="22" t="str"/>
      <x:c r="D17" s="22" t="str"/>
    </x:row>
    <x:row r="18">
      <x:c r="A18" s="20" t="str">
        <x:v>Historical Contribution After Company-Approved Overhead Recovery</x:v>
      </x:c>
      <x:c r="B18" s="56" t="str">
        <x:f>IF(OR(B17="KNOWN",B17="PROVISIONAL"),'Historical Economics'!B36-B16,"")</x:f>
      </x:c>
      <x:c r="C18" s="22" t="str"/>
      <x:c r="D18" s="22" t="str"/>
    </x:row>
    <x:row r="19">
      <x:c r="A19" s="20" t="str">
        <x:v>Apply Forward Overhead Recovery?</x:v>
      </x:c>
      <x:c r="B19" s="21" t="str"/>
      <x:c r="C19" s="21" t="str"/>
      <x:c r="D19" s="21" t="str"/>
    </x:row>
    <x:row r="20">
      <x:c r="A20" s="20" t="str">
        <x:v>Forward Overhead Recovery Amount</x:v>
      </x:c>
      <x:c r="B20" s="74" t="str"/>
      <x:c r="C20" s="21" t="str"/>
      <x:c r="D20" s="21" t="str"/>
    </x:row>
    <x:row r="21">
      <x:c r="A21" s="20" t="str">
        <x:v>Forward Overhead State</x:v>
      </x:c>
      <x:c r="B21" s="56" t="str">
        <x:f>IF(B14="No","OFF",IF(B14&lt;&gt;"Yes","INCOMPLETE",IF(B19="No","OFF",IF(B19&lt;&gt;"Yes","INCOMPLETE",IF(OR('Forward Renewal'!B31="INCOMPLETE",NOT(ISNUMBER(B20)),B20&lt;0,NOT(OR(C20="Known",C20="Estimated")),AND(C20="Estimated",D20="")),"INCOMPLETE",IF(OR('Forward Renewal'!B31="PROVISIONAL",C20="Estimated"),"PROVISIONAL","KNOWN"))))))</x:f>
        <x:v>OFF</x:v>
      </x:c>
      <x:c r="C21" s="22" t="str"/>
      <x:c r="D21" s="22" t="str"/>
    </x:row>
    <x:row r="22">
      <x:c r="A22" s="20" t="str">
        <x:v>Forward Contribution After Company-Approved Overhead Recovery</x:v>
      </x:c>
      <x:c r="B22" s="56" t="str">
        <x:f>IF(OR(B21="KNOWN",B21="PROVISIONAL"),'Forward Renewal'!B34-B20,"")</x:f>
      </x:c>
      <x:c r="C22" s="22" t="str"/>
      <x:c r="D22" s="22" t="str"/>
    </x:row>
  </x:sheetData>
  <x:mergeCells>
    <x:mergeCell ref="A1:D1"/>
    <x:mergeCell ref="A3:D3"/>
    <x:mergeCell ref="A12:D12"/>
  </x:mergeCells>
  <x:conditionalFormatting sqref="B8:B8">
    <x:cfRule type="expression" dxfId="18" priority="1">
      <x:formula>OR(B8="INCOMPLETE",B8="NOT READY",B8="PERIOD/BASIS UNCONFIRMED — re-verify inputs")</x:formula>
    </x:cfRule>
    <x:cfRule type="expression" dxfId="19" priority="2">
      <x:formula>OR(B8="KNOWN",B8="PROVISIONAL",B8="READY FOR MANAGEMENT REVIEW",B8="OFF")</x:formula>
    </x:cfRule>
    <x:cfRule type="expression" dxfId="32" priority="7">
      <x:formula>OR(B8="INCOMPLETE",B8="NOT READY",B8="PERIOD/BASIS UNCONFIRMED — re-verify inputs")</x:formula>
    </x:cfRule>
    <x:cfRule type="expression" dxfId="33" priority="8">
      <x:formula>OR(B8="KNOWN",B8="PROVISIONAL",B8="READY FOR MANAGEMENT REVIEW",B8="OFF")</x:formula>
    </x:cfRule>
  </x:conditionalFormatting>
  <x:conditionalFormatting sqref="B17:B17">
    <x:cfRule type="expression" dxfId="20" priority="3">
      <x:formula>OR(B17="INCOMPLETE",B17="NOT READY",B17="PERIOD/BASIS UNCONFIRMED — re-verify inputs")</x:formula>
    </x:cfRule>
    <x:cfRule type="expression" dxfId="21" priority="4">
      <x:formula>OR(B17="KNOWN",B17="PROVISIONAL",B17="READY FOR MANAGEMENT REVIEW",B17="OFF")</x:formula>
    </x:cfRule>
  </x:conditionalFormatting>
  <x:conditionalFormatting sqref="B21:B21">
    <x:cfRule type="expression" dxfId="22" priority="5">
      <x:formula>OR(B21="INCOMPLETE",B21="NOT READY",B21="PERIOD/BASIS UNCONFIRMED — re-verify inputs")</x:formula>
    </x:cfRule>
    <x:cfRule type="expression" dxfId="23" priority="6">
      <x:formula>OR(B21="KNOWN",B21="PROVISIONAL",B21="READY FOR MANAGEMENT REVIEW",B21="OFF")</x:formula>
    </x:cfRule>
  </x:conditionalFormatting>
  <x:dataValidations count="6">
    <x:dataValidation type="list" sqref="B4">
      <x:formula1>"Yes,No"</x:formula1>
    </x:dataValidation>
    <x:dataValidation type="list" sqref="B5">
      <x:formula1>"Contribution Dollars,Contribution Rate"</x:formula1>
    </x:dataValidation>
    <x:dataValidation type="list" sqref="B14:B15">
      <x:formula1>"Yes,No"</x:formula1>
    </x:dataValidation>
    <x:dataValidation type="list" sqref="B19">
      <x:formula1>"Yes,No"</x:formula1>
    </x:dataValidation>
    <x:dataValidation type="list" sqref="C16">
      <x:formula1>"Known,Estimated,Missing"</x:formula1>
    </x:dataValidation>
    <x:dataValidation type="list" sqref="C20">
      <x:formula1>"Known,Estimated,Missing"</x:formula1>
    </x:dataValidation>
  </x:dataValidation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FormatPr defaultRowHeight="15"/>
  <x:cols>
    <x:col min="1" max="1" width="42" hidden="0" customWidth="1"/>
    <x:col min="2" max="2" width="25" hidden="0" customWidth="1"/>
    <x:col min="3" max="3" width="25" hidden="0" customWidth="1"/>
    <x:col min="4" max="4" width="25" hidden="0" customWidth="1"/>
    <x:col min="5" max="5" width="18" hidden="0" customWidth="1"/>
    <x:col min="6" max="6" width="22" hidden="0" customWidth="1"/>
  </x:cols>
  <x:sheetData>
    <x:row r="1" ht="28" customHeight="1">
      <x:c r="A1" s="52" t="str">
        <x:v>Profit in Bloom — Renewal Diagnostic Results</x:v>
      </x:c>
      <x:c r="B1" s="52"/>
      <x:c r="C1" s="52"/>
      <x:c r="D1" s="52"/>
      <x:c r="E1" s="52"/>
      <x:c r="F1" s="52"/>
    </x:row>
    <x:row r="2">
      <x:c r="A2" s="22"/>
      <x:c r="B2" s="22"/>
      <x:c r="C2" s="22"/>
      <x:c r="D2" s="22"/>
      <x:c r="E2" s="22"/>
      <x:c r="F2" s="22"/>
    </x:row>
    <x:row r="3">
      <x:c r="A3" s="32" t="str">
        <x:v>View</x:v>
      </x:c>
      <x:c r="B3" s="32" t="str">
        <x:v>Revenue / Target</x:v>
      </x:c>
      <x:c r="C3" s="32" t="str">
        <x:v>Traceable Cost / Adjustment</x:v>
      </x:c>
      <x:c r="D3" s="32" t="str">
        <x:v>Contribution / Gap</x:v>
      </x:c>
      <x:c r="E3" s="32" t="str">
        <x:v>Rate</x:v>
      </x:c>
      <x:c r="F3" s="32" t="str">
        <x:v>State</x:v>
      </x:c>
    </x:row>
    <x:row r="4">
      <x:c r="A4" s="22" t="str">
        <x:v>Reported Historical</x:v>
      </x:c>
      <x:c r="B4" s="56" t="str">
        <x:f>'Historical Economics'!B35</x:f>
        <x:v>INCOMPLETE</x:v>
      </x:c>
      <x:c r="C4" s="56" t="str">
        <x:f>'Historical Economics'!B34</x:f>
        <x:v>INCOMPLETE</x:v>
      </x:c>
      <x:c r="D4" s="56" t="str">
        <x:f>'Historical Economics'!B36</x:f>
        <x:v>INCOMPLETE</x:v>
      </x:c>
      <x:c r="E4" s="60" t="str">
        <x:f>'Historical Economics'!B37</x:f>
        <x:v>INCOMPLETE</x:v>
      </x:c>
      <x:c r="F4" s="53" t="str">
        <x:f>'Historical Economics'!B33</x:f>
        <x:v>INCOMPLETE</x:v>
      </x:c>
    </x:row>
    <x:row r="5">
      <x:c r="A5" s="22" t="str">
        <x:v>Normalized Historical</x:v>
      </x:c>
      <x:c r="B5" s="56" t="str">
        <x:f>IF(Normalization!B21="OFF","",'Historical Economics'!B35)</x:f>
      </x:c>
      <x:c r="C5" s="56" t="str">
        <x:f>IF(Normalization!B21="OFF","",Normalization!B6)</x:f>
      </x:c>
      <x:c r="D5" s="56" t="str">
        <x:f>IF(OR(Normalization!B21="KNOWN",Normalization!B21="PROVISIONAL"),Normalization!B22,"")</x:f>
      </x:c>
      <x:c r="E5" s="60" t="str">
        <x:f>IF(OR(Normalization!B21="KNOWN",Normalization!B21="PROVISIONAL"),Normalization!B23,"")</x:f>
      </x:c>
      <x:c r="F5" s="53" t="str">
        <x:f>Normalization!B21</x:f>
        <x:v>OFF</x:v>
      </x:c>
    </x:row>
    <x:row r="6">
      <x:c r="A6" s="22" t="str">
        <x:v>Forward Renewal</x:v>
      </x:c>
      <x:c r="B6" s="56" t="str">
        <x:f>'Forward Renewal'!B33</x:f>
        <x:v>INCOMPLETE</x:v>
      </x:c>
      <x:c r="C6" s="56" t="str">
        <x:f>'Forward Renewal'!B32</x:f>
        <x:v>INCOMPLETE</x:v>
      </x:c>
      <x:c r="D6" s="56" t="str">
        <x:f>'Forward Renewal'!B34</x:f>
        <x:v>INCOMPLETE</x:v>
      </x:c>
      <x:c r="E6" s="60" t="str">
        <x:f>'Forward Renewal'!B35</x:f>
        <x:v>INCOMPLETE</x:v>
      </x:c>
      <x:c r="F6" s="53" t="str">
        <x:f>'Forward Renewal'!B31</x:f>
        <x:v>INCOMPLETE</x:v>
      </x:c>
    </x:row>
    <x:row r="7">
      <x:c r="A7" s="22" t="str">
        <x:v>Renewal Readiness</x:v>
      </x:c>
      <x:c r="B7" s="53" t="str">
        <x:f>'Forward Renewal'!B36</x:f>
        <x:v>NOT READY</x:v>
      </x:c>
      <x:c r="C7" s="53"/>
      <x:c r="D7" s="53"/>
      <x:c r="E7" s="53"/>
      <x:c r="F7" s="53"/>
    </x:row>
    <x:row r="8">
      <x:c r="A8" s="22"/>
      <x:c r="B8" s="22"/>
      <x:c r="C8" s="22"/>
      <x:c r="D8" s="22"/>
      <x:c r="E8" s="22"/>
      <x:c r="F8" s="22"/>
    </x:row>
    <x:row r="9">
      <x:c r="A9" s="32" t="str">
        <x:v>Change view</x:v>
      </x:c>
      <x:c r="B9" s="32"/>
      <x:c r="C9" s="32"/>
      <x:c r="D9" s="32"/>
      <x:c r="E9" s="32"/>
      <x:c r="F9" s="32"/>
    </x:row>
    <x:row r="10">
      <x:c r="A10" s="20" t="str">
        <x:v>Change vs Reported Historical ($)</x:v>
      </x:c>
      <x:c r="B10" s="56" t="str">
        <x:f>IF(AND(OR('Historical Economics'!B33="KNOWN",'Historical Economics'!B33="PROVISIONAL"),OR('Forward Renewal'!B31="KNOWN",'Forward Renewal'!B31="PROVISIONAL")),'Forward Renewal'!B34-'Historical Economics'!B36,"")</x:f>
      </x:c>
      <x:c r="C10" s="22"/>
      <x:c r="D10" s="22"/>
      <x:c r="E10" s="22"/>
      <x:c r="F10" s="22"/>
    </x:row>
    <x:row r="11">
      <x:c r="A11" s="20" t="str">
        <x:v>Rate Change vs Reported Historical (percentage points)</x:v>
      </x:c>
      <x:c r="B11" s="60" t="str">
        <x:f>IF(AND(OR('Historical Economics'!B33="KNOWN",'Historical Economics'!B33="PROVISIONAL"),OR('Forward Renewal'!B31="KNOWN",'Forward Renewal'!B31="PROVISIONAL"),ISNUMBER('Historical Economics'!B37),ISNUMBER('Forward Renewal'!B35)),'Forward Renewal'!B35-'Historical Economics'!B37,"")</x:f>
      </x:c>
      <x:c r="C11" s="22"/>
      <x:c r="D11" s="22"/>
      <x:c r="E11" s="22"/>
      <x:c r="F11" s="22"/>
    </x:row>
    <x:row r="12">
      <x:c r="A12" s="20" t="str">
        <x:v>Change vs Normalized Historical ($)</x:v>
      </x:c>
      <x:c r="B12" s="60" t="str">
        <x:f>IF(AND(OR(Normalization!B21="KNOWN",Normalization!B21="PROVISIONAL"),OR('Forward Renewal'!B31="KNOWN",'Forward Renewal'!B31="PROVISIONAL")),'Forward Renewal'!B34-Normalization!B22,"")</x:f>
      </x:c>
      <x:c r="C12" s="22"/>
      <x:c r="D12" s="22"/>
      <x:c r="E12" s="22"/>
      <x:c r="F12" s="22"/>
    </x:row>
    <x:row r="13">
      <x:c r="A13" s="20" t="str">
        <x:v>Rate Change vs Normalized Historical (percentage points)</x:v>
      </x:c>
      <x:c r="B13" s="60" t="str">
        <x:f>IF(AND(OR(Normalization!B21="KNOWN",Normalization!B21="PROVISIONAL"),OR('Forward Renewal'!B31="KNOWN",'Forward Renewal'!B31="PROVISIONAL"),ISNUMBER(Normalization!B23),ISNUMBER('Forward Renewal'!B35)),'Forward Renewal'!B35-Normalization!B23,"")</x:f>
      </x:c>
      <x:c r="C13" s="22"/>
      <x:c r="D13" s="22"/>
      <x:c r="E13" s="22"/>
      <x:c r="F13" s="22"/>
    </x:row>
    <x:row r="14">
      <x:c r="A14" s="22"/>
      <x:c r="B14" s="22"/>
      <x:c r="C14" s="22"/>
      <x:c r="D14" s="22"/>
      <x:c r="E14" s="22"/>
      <x:c r="F14" s="22"/>
    </x:row>
    <x:row r="15">
      <x:c r="A15" s="32" t="str">
        <x:v>Optional target and overhead views</x:v>
      </x:c>
      <x:c r="B15" s="32"/>
      <x:c r="C15" s="32"/>
      <x:c r="D15" s="32"/>
      <x:c r="E15" s="32"/>
      <x:c r="F15" s="32"/>
    </x:row>
    <x:row r="16">
      <x:c r="A16" s="20" t="str">
        <x:v>Target State</x:v>
      </x:c>
      <x:c r="B16" s="53" t="str">
        <x:f>'Target &amp; Overhead'!B8</x:f>
        <x:v>OFF</x:v>
      </x:c>
      <x:c r="C16" s="22"/>
      <x:c r="D16" s="22"/>
      <x:c r="E16" s="22"/>
      <x:c r="F16" s="22"/>
    </x:row>
    <x:row r="17">
      <x:c r="A17" s="20" t="str">
        <x:v>Target Type</x:v>
      </x:c>
      <x:c r="B17" s="53" t="str">
        <x:f>IF('Target &amp; Overhead'!B8="OFF","",'Target &amp; Overhead'!B5)</x:f>
      </x:c>
      <x:c r="C17" s="22"/>
      <x:c r="D17" s="22"/>
      <x:c r="E17" s="22"/>
      <x:c r="F17" s="22"/>
    </x:row>
    <x:row r="18">
      <x:c r="A18" s="20" t="str">
        <x:v>Selected Target</x:v>
      </x:c>
      <x:c r="B18" s="53" t="str">
        <x:f>IF('Target &amp; Overhead'!B9="","",'Target &amp; Overhead'!B9)</x:f>
      </x:c>
      <x:c r="C18" s="22"/>
      <x:c r="D18" s="22"/>
      <x:c r="E18" s="22"/>
      <x:c r="F18" s="22"/>
    </x:row>
    <x:row r="19">
      <x:c r="A19" s="20" t="str">
        <x:v>Gap to Target</x:v>
      </x:c>
      <x:c r="B19" s="53" t="str">
        <x:f>IF('Target &amp; Overhead'!B10="","",'Target &amp; Overhead'!B10)</x:f>
      </x:c>
      <x:c r="C19" s="22"/>
      <x:c r="D19" s="22"/>
      <x:c r="E19" s="22"/>
      <x:c r="F19" s="22"/>
    </x:row>
    <x:row r="20">
      <x:c r="A20" s="20" t="str">
        <x:v>Historical Overhead State</x:v>
      </x:c>
      <x:c r="B20" s="53" t="str">
        <x:f>'Target &amp; Overhead'!B17</x:f>
        <x:v>OFF</x:v>
      </x:c>
      <x:c r="C20" s="22"/>
      <x:c r="D20" s="22"/>
      <x:c r="E20" s="22"/>
      <x:c r="F20" s="22"/>
    </x:row>
    <x:row r="21">
      <x:c r="A21" s="20" t="str">
        <x:v>Historical Contribution After Overhead Recovery</x:v>
      </x:c>
      <x:c r="B21" s="56" t="str">
        <x:f>IF(OR('Target &amp; Overhead'!B17="KNOWN",'Target &amp; Overhead'!B17="PROVISIONAL"),'Target &amp; Overhead'!B18,"")</x:f>
      </x:c>
      <x:c r="C21" s="22"/>
      <x:c r="D21" s="22"/>
      <x:c r="E21" s="22"/>
      <x:c r="F21" s="22"/>
    </x:row>
    <x:row r="22">
      <x:c r="A22" s="20" t="str">
        <x:v>Forward Overhead State</x:v>
      </x:c>
      <x:c r="B22" s="56" t="str">
        <x:f>'Target &amp; Overhead'!B21</x:f>
        <x:v>OFF</x:v>
      </x:c>
      <x:c r="C22" s="22"/>
      <x:c r="D22" s="22"/>
      <x:c r="E22" s="22"/>
      <x:c r="F22" s="22"/>
    </x:row>
    <x:row r="23">
      <x:c r="A23" s="20" t="str">
        <x:v>Forward Contribution After Overhead Recovery</x:v>
      </x:c>
      <x:c r="B23" s="56" t="str">
        <x:f>IF(OR('Target &amp; Overhead'!B21="KNOWN",'Target &amp; Overhead'!B21="PROVISIONAL"),'Target &amp; Overhead'!B22,"")</x:f>
      </x:c>
      <x:c r="C23" s="22"/>
      <x:c r="D23" s="22"/>
      <x:c r="E23" s="22"/>
      <x:c r="F23" s="22"/>
    </x:row>
    <x:row r="24">
      <x:c r="A24" s="22"/>
      <x:c r="B24" s="22"/>
      <x:c r="C24" s="22"/>
      <x:c r="D24" s="22"/>
      <x:c r="E24" s="22"/>
      <x:c r="F24" s="22"/>
    </x:row>
    <x:row r="25">
      <x:c r="A25" s="32" t="str">
        <x:v>Traceable cost category summary</x:v>
      </x:c>
      <x:c r="B25" s="32"/>
      <x:c r="C25" s="32"/>
      <x:c r="D25" s="32"/>
      <x:c r="E25" s="32"/>
      <x:c r="F25" s="32"/>
    </x:row>
    <x:row r="26">
      <x:c r="A26" s="32" t="str">
        <x:v>Cost Category</x:v>
      </x:c>
      <x:c r="B26" s="32" t="str">
        <x:v>Historical Cost</x:v>
      </x:c>
      <x:c r="C26" s="32" t="str">
        <x:v>Forward Cost</x:v>
      </x:c>
      <x:c r="D26" s="22"/>
      <x:c r="E26" s="22"/>
      <x:c r="F26" s="22"/>
    </x:row>
    <x:row r="27">
      <x:c r="A27" s="22" t="str">
        <x:v>Productive Field Labor</x:v>
      </x:c>
      <x:c r="B27" s="56" t="str">
        <x:f>IF(OR('Historical Economics'!B33="KNOWN",'Historical Economics'!B33="PROVISIONAL"),SUMIF('Historical Economics'!A16:A30,A27,'Historical Economics'!I16:I30),"")</x:f>
      </x:c>
      <x:c r="C27" s="56" t="str">
        <x:f>IF(OR('Forward Renewal'!B31="KNOWN",'Forward Renewal'!B31="PROVISIONAL"),SUMIF('Forward Renewal'!A14:A28,A27,'Forward Renewal'!I14:I28),"")</x:f>
      </x:c>
      <x:c r="D27" s="22"/>
      <x:c r="E27" s="22"/>
      <x:c r="F27" s="22"/>
    </x:row>
    <x:row r="28">
      <x:c r="A28" s="22" t="str">
        <x:v>Materials</x:v>
      </x:c>
      <x:c r="B28" s="56" t="str">
        <x:f>IF(OR('Historical Economics'!B33="KNOWN",'Historical Economics'!B33="PROVISIONAL"),SUMIF('Historical Economics'!A16:A30,A28,'Historical Economics'!I16:I30),"")</x:f>
      </x:c>
      <x:c r="C28" s="56" t="str">
        <x:f>IF(OR('Forward Renewal'!B31="KNOWN",'Forward Renewal'!B31="PROVISIONAL"),SUMIF('Forward Renewal'!A14:A28,A28,'Forward Renewal'!I14:I28),"")</x:f>
      </x:c>
      <x:c r="D28" s="22"/>
      <x:c r="E28" s="22"/>
      <x:c r="F28" s="22"/>
    </x:row>
    <x:row r="29">
      <x:c r="A29" s="22" t="str">
        <x:v>Subcontractors</x:v>
      </x:c>
      <x:c r="B29" s="56" t="str">
        <x:f>IF(OR('Historical Economics'!B33="KNOWN",'Historical Economics'!B33="PROVISIONAL"),SUMIF('Historical Economics'!A16:A30,A29,'Historical Economics'!I16:I30),"")</x:f>
      </x:c>
      <x:c r="C29" s="56" t="str">
        <x:f>IF(OR('Forward Renewal'!B31="KNOWN",'Forward Renewal'!B31="PROVISIONAL"),SUMIF('Forward Renewal'!A14:A28,A29,'Forward Renewal'!I14:I28),"")</x:f>
      </x:c>
      <x:c r="D29" s="22"/>
      <x:c r="E29" s="22"/>
      <x:c r="F29" s="22"/>
    </x:row>
    <x:row r="30">
      <x:c r="A30" s="22" t="str">
        <x:v>Equipment</x:v>
      </x:c>
      <x:c r="B30" s="56" t="str">
        <x:f>IF(OR('Historical Economics'!B33="KNOWN",'Historical Economics'!B33="PROVISIONAL"),SUMIF('Historical Economics'!A16:A30,A30,'Historical Economics'!I16:I30),"")</x:f>
      </x:c>
      <x:c r="C30" s="56" t="str">
        <x:f>IF(OR('Forward Renewal'!B31="KNOWN",'Forward Renewal'!B31="PROVISIONAL"),SUMIF('Forward Renewal'!A14:A28,A30,'Forward Renewal'!I14:I28),"")</x:f>
      </x:c>
      <x:c r="D30" s="22"/>
      <x:c r="E30" s="22"/>
      <x:c r="F30" s="22"/>
    </x:row>
    <x:row r="31">
      <x:c r="A31" s="22" t="str">
        <x:v>Disposal / Hauling</x:v>
      </x:c>
      <x:c r="B31" s="56" t="str">
        <x:f>IF(OR('Historical Economics'!B33="KNOWN",'Historical Economics'!B33="PROVISIONAL"),SUMIF('Historical Economics'!A16:A30,A31,'Historical Economics'!I16:I30),"")</x:f>
      </x:c>
      <x:c r="C31" s="56" t="str">
        <x:f>IF(OR('Forward Renewal'!B31="KNOWN",'Forward Renewal'!B31="PROVISIONAL"),SUMIF('Forward Renewal'!A14:A28,A31,'Forward Renewal'!I14:I28),"")</x:f>
      </x:c>
      <x:c r="D31" s="22"/>
      <x:c r="E31" s="22"/>
      <x:c r="F31" s="22"/>
    </x:row>
    <x:row r="32">
      <x:c r="A32" s="22" t="str">
        <x:v>Travel / Mobilization</x:v>
      </x:c>
      <x:c r="B32" s="56" t="str">
        <x:f>IF(OR('Historical Economics'!B33="KNOWN",'Historical Economics'!B33="PROVISIONAL"),SUMIF('Historical Economics'!A16:A30,A32,'Historical Economics'!I16:I30),"")</x:f>
      </x:c>
      <x:c r="C32" s="56" t="str">
        <x:f>IF(OR('Forward Renewal'!B31="KNOWN",'Forward Renewal'!B31="PROVISIONAL"),SUMIF('Forward Renewal'!A14:A28,A32,'Forward Renewal'!I14:I28),"")</x:f>
      </x:c>
      <x:c r="D32" s="22"/>
      <x:c r="E32" s="22"/>
      <x:c r="F32" s="22"/>
    </x:row>
    <x:row r="33">
      <x:c r="A33" s="22" t="str">
        <x:v>Unapproved Extra Work / Scope Leakage</x:v>
      </x:c>
      <x:c r="B33" s="56" t="str">
        <x:f>IF(OR('Historical Economics'!B33="KNOWN",'Historical Economics'!B33="PROVISIONAL"),SUMIF('Historical Economics'!A16:A30,A33,'Historical Economics'!I16:I30),"")</x:f>
      </x:c>
      <x:c r="C33" s="56" t="str">
        <x:f>IF(OR('Forward Renewal'!B31="KNOWN",'Forward Renewal'!B31="PROVISIONAL"),SUMIF('Forward Renewal'!A14:A28,A33,'Forward Renewal'!I14:I28),"")</x:f>
      </x:c>
      <x:c r="D33" s="22"/>
      <x:c r="E33" s="22"/>
      <x:c r="F33" s="22"/>
    </x:row>
    <x:row r="34">
      <x:c r="A34" s="22" t="str">
        <x:v>Other</x:v>
      </x:c>
      <x:c r="B34" s="56" t="str">
        <x:f>IF(OR('Historical Economics'!B33="KNOWN",'Historical Economics'!B33="PROVISIONAL"),SUMIF('Historical Economics'!A16:A30,A34,'Historical Economics'!I16:I30),"")</x:f>
      </x:c>
      <x:c r="C34" s="56" t="str">
        <x:f>IF(OR('Forward Renewal'!B31="KNOWN",'Forward Renewal'!B31="PROVISIONAL"),SUMIF('Forward Renewal'!A14:A28,A34,'Forward Renewal'!I14:I28),"")</x:f>
      </x:c>
      <x:c r="D34" s="22"/>
      <x:c r="E34" s="22"/>
      <x:c r="F34" s="22"/>
    </x:row>
    <x:row r="35">
      <x:c r="A35" s="22"/>
      <x:c r="B35" s="22"/>
      <x:c r="C35" s="22"/>
      <x:c r="D35" s="22"/>
      <x:c r="E35" s="22"/>
      <x:c r="F35" s="22"/>
    </x:row>
    <x:row r="36">
      <x:c r="A36" s="32" t="str">
        <x:v>Descriptive findings</x:v>
      </x:c>
      <x:c r="B36" s="32"/>
      <x:c r="C36" s="32"/>
      <x:c r="D36" s="32"/>
      <x:c r="E36" s="32"/>
      <x:c r="F36" s="32"/>
    </x:row>
    <x:row r="37">
      <x:c r="A37" s="20" t="str">
        <x:v>Renewal Readiness</x:v>
      </x:c>
      <x:c r="B37" s="53" t="str">
        <x:f>'Forward Renewal'!B36</x:f>
        <x:v>NOT READY</x:v>
      </x:c>
      <x:c r="C37" s="53"/>
      <x:c r="D37" s="53"/>
      <x:c r="E37" s="53"/>
      <x:c r="F37" s="53"/>
    </x:row>
    <x:row r="38">
      <x:c r="A38" s="20" t="str">
        <x:v>Forward vs Reported History</x:v>
      </x:c>
      <x:c r="B38" s="53" t="str">
        <x:f>IF(NOT(AND(OR('Historical Economics'!B33="KNOWN",'Historical Economics'!B33="PROVISIONAL"),OR('Forward Renewal'!B31="KNOWN",'Forward Renewal'!B31="PROVISIONAL"))),"Comparison unavailable until both views are complete.",IF(B10&gt;0,"Forward contribution improves versus reported history by "&amp;TEXT(B10,"$#,##0"),IF(B10&lt;0,"Forward contribution declines versus reported history by "&amp;TEXT(ABS(B10),"$#,##0"),"Forward contribution is unchanged versus reported history.")))</x:f>
        <x:v>Comparison unavailable until both views are complete.</x:v>
      </x:c>
      <x:c r="C38" s="53"/>
      <x:c r="D38" s="53"/>
      <x:c r="E38" s="53"/>
      <x:c r="F38" s="53"/>
    </x:row>
    <x:row r="39">
      <x:c r="A39" s="20" t="str">
        <x:v>Forward vs Normalized History</x:v>
      </x:c>
      <x:c r="B39" s="53" t="str">
        <x:f>IF(NOT(AND(OR(Normalization!B21="KNOWN",Normalization!B21="PROVISIONAL"),OR('Forward Renewal'!B31="KNOWN",'Forward Renewal'!B31="PROVISIONAL"))),"Normalized comparison off or unavailable.",IF(B12&gt;0,"Forward contribution improves versus normalized history by "&amp;TEXT(B12,"$#,##0"),IF(B12&lt;0,"Forward contribution declines versus normalized history by "&amp;TEXT(ABS(B12),"$#,##0"),"Forward contribution is unchanged versus normalized history.")))</x:f>
        <x:v>Normalized comparison off or unavailable.</x:v>
      </x:c>
      <x:c r="C39" s="53"/>
      <x:c r="D39" s="53"/>
      <x:c r="E39" s="53"/>
      <x:c r="F39" s="53"/>
    </x:row>
    <x:row r="40">
      <x:c r="A40" s="20" t="str">
        <x:v>Route / Travel Finding</x:v>
      </x:c>
      <x:c r="B40" s="53" t="str">
        <x:f>IF('Setup &amp; Scope'!B14="Yes","Poor route fit has been flagged for separate route-density review.",IF(OR(AND(ISNUMBER(B32),B32&gt;0,B32=MAX(B27:B34)),AND(ISNUMBER(C32),C32&gt;0,C32=MAX(C27:C34))),"Travel / mobilization is the largest traceable cost category in at least one valid view. Historical: "&amp;TEXT(B32,"$#,##0")&amp;"; Forward: "&amp;TEXT(C32,"$#,##0")&amp;". Consider separate route-density analysis.",IF(OR(B32&gt;0,C32&gt;0),"Travel / mobilization cost is "&amp;TEXT(B32,"$#,##0")&amp;" historically and "&amp;TEXT(C32,"$#,##0")&amp;" in the forward model.","No route/travel finding has been flagged.")))</x:f>
        <x:v>No route/travel finding has been flagged.</x:v>
      </x:c>
      <x:c r="C40" s="53"/>
      <x:c r="D40" s="53"/>
      <x:c r="E40" s="53"/>
      <x:c r="F40" s="53"/>
    </x:row>
    <x:row r="41">
      <x:c r="A41" s="20" t="str">
        <x:v>Scope-Leakage Finding</x:v>
      </x:c>
      <x:c r="B41" s="53" t="str">
        <x:f>IF(OR('Setup &amp; Scope'!B15="Yes",B33&gt;0,C33&gt;0),"Unapproved work / scope leakage has been identified for investigation.","No scope-leakage finding has been flagged.")</x:f>
        <x:v>No scope-leakage finding has been flagged.</x:v>
      </x:c>
      <x:c r="C41" s="53"/>
      <x:c r="D41" s="53"/>
      <x:c r="E41" s="53"/>
      <x:c r="F41" s="53"/>
    </x:row>
    <x:row r="42">
      <x:c r="A42" s="20" t="str">
        <x:v>Data Quality Finding</x:v>
      </x:c>
      <x:c r="B42" s="53" t="str">
        <x:f>IF('Forward Renewal'!B31="PROVISIONAL","Forward result depends on Estimated inputs.",IF('Forward Renewal'!B31="INCOMPLETE","Forward model is incomplete.","Forward model is built from Known inputs."))</x:f>
        <x:v>Forward model is incomplete.</x:v>
      </x:c>
      <x:c r="C42" s="53"/>
      <x:c r="D42" s="53"/>
      <x:c r="E42" s="53"/>
      <x:c r="F42" s="53"/>
    </x:row>
    <x:row r="43">
      <x:c r="A43" s="20" t="str">
        <x:v>Decision Boundary</x:v>
      </x:c>
      <x:c r="B43" s="53" t="str">
        <x:v>This diagnostic does not output Renew, Drop Account, or Raise Price. Repricing belongs in the separate pricing decision model.</x:v>
      </x:c>
      <x:c r="C43" s="53"/>
      <x:c r="D43" s="53"/>
      <x:c r="E43" s="53"/>
      <x:c r="F43" s="53"/>
    </x:row>
  </x:sheetData>
  <x:mergeCells>
    <x:mergeCell ref="A1:F1"/>
    <x:mergeCell ref="B7:F7"/>
    <x:mergeCell ref="A9:F9"/>
    <x:mergeCell ref="A15:F15"/>
    <x:mergeCell ref="A25:F25"/>
    <x:mergeCell ref="A36:F36"/>
    <x:mergeCell ref="B37:F37"/>
    <x:mergeCell ref="B38:F38"/>
    <x:mergeCell ref="B39:F39"/>
    <x:mergeCell ref="B40:F40"/>
    <x:mergeCell ref="B41:F41"/>
    <x:mergeCell ref="B42:F42"/>
    <x:mergeCell ref="B43:F43"/>
  </x:mergeCells>
  <x:conditionalFormatting sqref="F4:F6">
    <x:cfRule type="expression" dxfId="24" priority="1">
      <x:formula>OR(F4="INCOMPLETE",F4="NOT READY",F4="PERIOD/BASIS UNCONFIRMED — re-verify inputs")</x:formula>
    </x:cfRule>
    <x:cfRule type="expression" dxfId="25" priority="2">
      <x:formula>OR(F4="KNOWN",F4="PROVISIONAL",F4="READY FOR MANAGEMENT REVIEW",F4="OFF")</x:formula>
    </x:cfRule>
  </x:conditionalFormatting>
  <x:conditionalFormatting sqref="B16:B16">
    <x:cfRule type="expression" dxfId="26" priority="3">
      <x:formula>OR(B16="INCOMPLETE",B16="NOT READY",B16="PERIOD/BASIS UNCONFIRMED — re-verify inputs")</x:formula>
    </x:cfRule>
    <x:cfRule type="expression" dxfId="27" priority="4">
      <x:formula>OR(B16="KNOWN",B16="PROVISIONAL",B16="READY FOR MANAGEMENT REVIEW",B16="OFF")</x:formula>
    </x:cfRule>
  </x:conditionalFormatting>
  <x:conditionalFormatting sqref="B20:B20">
    <x:cfRule type="expression" dxfId="28" priority="5">
      <x:formula>OR(B20="INCOMPLETE",B20="NOT READY",B20="PERIOD/BASIS UNCONFIRMED — re-verify inputs")</x:formula>
    </x:cfRule>
    <x:cfRule type="expression" dxfId="29" priority="6">
      <x:formula>OR(B20="KNOWN",B20="PROVISIONAL",B20="READY FOR MANAGEMENT REVIEW",B20="OFF")</x:formula>
    </x:cfRule>
  </x:conditionalFormatting>
  <x:conditionalFormatting sqref="B22:B22">
    <x:cfRule type="expression" dxfId="30" priority="7">
      <x:formula>OR(B22="INCOMPLETE",B22="NOT READY",B22="PERIOD/BASIS UNCONFIRMED — re-verify inputs")</x:formula>
    </x:cfRule>
    <x:cfRule type="expression" dxfId="31" priority="8">
      <x:formula>OR(B22="KNOWN",B22="PROVISIONAL",B22="READY FOR MANAGEMENT REVIEW",B22="OFF")</x:formula>
    </x:cfRule>
  </x:conditionalFormatting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FormatPr defaultRowHeight="15"/>
  <x:cols>
    <x:col min="1" max="1" width="30" hidden="0" customWidth="1"/>
    <x:col min="2" max="2" width="95" hidden="0" customWidth="1"/>
  </x:cols>
  <x:sheetData>
    <x:row r="1" ht="28" customHeight="1">
      <x:c r="A1" s="4" t="str">
        <x:v>Profit in Bloom — Maintenance Contract Renewal Profit Test Instructions</x:v>
      </x:c>
      <x:c r="B1" s="4"/>
      <x:c r="C1" s="4"/>
      <x:c r="D1" s="4"/>
    </x:row>
    <x:row r="3">
      <x:c r="A3" s="20" t="str">
        <x:v>Purpose</x:v>
      </x:c>
      <x:c r="B3" s="22" t="str">
        <x:v>Diagnose one recurring maintenance contract using reported history, optional normalization, and a separate forward renewal model.</x:v>
      </x:c>
    </x:row>
    <x:row r="4">
      <x:c r="A4" s="20" t="str">
        <x:v>Use one copy per contract</x:v>
      </x:c>
      <x:c r="B4" s="22" t="str">
        <x:v>For another customer/account, start from a fresh workbook copy.</x:v>
      </x:c>
    </x:row>
    <x:row r="5">
      <x:c r="A5" s="20" t="str">
        <x:v>Period/basis confirmations</x:v>
      </x:c>
      <x:c r="B5" s="22" t="str">
        <x:v>Historical and Forward outputs are blocked until their confirmation cells match the current period and billing-basis labels.</x:v>
      </x:c>
    </x:row>
    <x:row r="6">
      <x:c r="A6" s="20" t="str">
        <x:v>Historical revenue</x:v>
      </x:c>
      <x:c r="B6" s="22" t="str">
        <x:v>Base recurring revenue must exclude any approved extra-work or pass-through revenue entered separately.</x:v>
      </x:c>
    </x:row>
    <x:row r="7">
      <x:c r="A7" s="20" t="str">
        <x:v>Extra/pass-through selectors</x:v>
      </x:c>
      <x:c r="B7" s="22" t="str">
        <x:v>Choose Yes or No. Blank does not silently mean No.</x:v>
      </x:c>
    </x:row>
    <x:row r="8">
      <x:c r="A8" s="20" t="str">
        <x:v>Cost-table completeness</x:v>
      </x:c>
      <x:c r="B8" s="22" t="str">
        <x:v>Historical and Forward each require an explicit Yes to confirm all traceable costs have been entered. This prevents an empty table from behaving like zero cost.</x:v>
      </x:c>
    </x:row>
    <x:row r="9">
      <x:c r="A9" s="20" t="str">
        <x:v>Active cost row</x:v>
      </x:c>
      <x:c r="B9" s="22" t="str">
        <x:v>Any entry in a cost row activates it. Once active, Category, Description, Basis, Data Quality, and basis-dependent values are required.</x:v>
      </x:c>
    </x:row>
    <x:row r="10">
      <x:c r="A10" s="20" t="str">
        <x:v>Direct Amount vs Quantity × Rate</x:v>
      </x:c>
      <x:c r="B10" s="22" t="str">
        <x:v>Only the selected Basis feeds Resolved Amount. Stored values from the other basis are ignored.</x:v>
      </x:c>
    </x:row>
    <x:row r="11">
      <x:c r="A11" s="20" t="str">
        <x:v>Known / Estimated / Missing</x:v>
      </x:c>
      <x:c r="B11" s="22" t="str">
        <x:v>Estimated requires a visible note. Missing is not zero. Typed 0 is a valid deliberate zero.</x:v>
      </x:c>
    </x:row>
    <x:row r="12">
      <x:c r="A12" s="20" t="str">
        <x:v>Normalization</x:v>
      </x:c>
      <x:c r="B12" s="22" t="str">
        <x:v>Enter a positive adjustment magnitude and choose Increase or Decrease. Reported historical contribution never changes.</x:v>
      </x:c>
    </x:row>
    <x:row r="13">
      <x:c r="A13" s="20" t="str">
        <x:v>Forward view</x:v>
      </x:c>
      <x:c r="B13" s="22" t="str">
        <x:v>Forward economics use proposed renewal revenue and next-period cost assumptions. History is not silently carried forward.</x:v>
      </x:c>
    </x:row>
    <x:row r="14">
      <x:c r="A14" s="20" t="str">
        <x:v>Target</x:v>
      </x:c>
      <x:c r="B14" s="22" t="str">
        <x:v>Dollar and Rate targets have separate source cells. The Target Type selector determines which one is active.</x:v>
      </x:c>
    </x:row>
    <x:row r="15">
      <x:c r="A15" s="20" t="str">
        <x:v>Overhead recovery</x:v>
      </x:c>
      <x:c r="B15" s="22" t="str">
        <x:v>Historical and Forward overhead-recovery views are separate optional secondary lines. They never change primary contribution.</x:v>
      </x:c>
    </x:row>
    <x:row r="16">
      <x:c r="A16" s="20" t="str">
        <x:v>Renewal readiness</x:v>
      </x:c>
      <x:c r="B16" s="22" t="str">
        <x:v>NOT READY / PROVISIONAL / READY FOR MANAGEMENT REVIEW describes model readiness only. It is not a renewal recommendation.</x:v>
      </x:c>
    </x:row>
    <x:row r="17">
      <x:c r="A17" s="20" t="str">
        <x:v>Route density</x:v>
      </x:c>
      <x:c r="B17" s="22" t="str">
        <x:v>Travel/mobilization may be included as a contract cost, but route-density optimization belongs in Resource #12.</x:v>
      </x:c>
    </x:row>
    <x:row r="18">
      <x:c r="A18" s="20" t="str">
        <x:v>Pricing</x:v>
      </x:c>
      <x:c r="B18" s="22" t="str">
        <x:v>This workbook does not calculate a required price or recommended increase. Repricing belongs in Resource #10.</x:v>
      </x:c>
    </x:row>
  </x:sheetData>
  <x:mergeCells>
    <x:mergeCell ref="A1:D1"/>
  </x:mergeCells>
  <x:pageMargins left="0.7" right="0.7" top="0.75" bottom="0.75" header="0.3" footer="0.3"/>
</x:worksheet>
</file>